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umnoudg-my.sharepoint.com/personal/axel_saldivar_alumno_udg_mx/Documents/Proyectos/Excel/101 funciones/Capitulo 5/"/>
    </mc:Choice>
  </mc:AlternateContent>
  <xr:revisionPtr revIDLastSave="614" documentId="8_{DD442290-02B8-408F-AF7C-8015D35814D7}" xr6:coauthVersionLast="47" xr6:coauthVersionMax="47" xr10:uidLastSave="{B14A845D-4B80-475E-A06F-6C18382BF6F3}"/>
  <bookViews>
    <workbookView xWindow="-120" yWindow="-120" windowWidth="20730" windowHeight="11160" activeTab="5" xr2:uid="{1D6D2109-44F0-4CB4-B720-1C8B772A6C60}"/>
  </bookViews>
  <sheets>
    <sheet name="Capítulo 5" sheetId="13" r:id="rId1"/>
    <sheet name="Actividad 12" sheetId="7" r:id="rId2"/>
    <sheet name="Actividad 13" sheetId="10" r:id="rId3"/>
    <sheet name="Actividad 14" sheetId="11" r:id="rId4"/>
    <sheet name="Actividad 15" sheetId="12" r:id="rId5"/>
    <sheet name="Actividad 16" sheetId="1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5" l="1"/>
  <c r="J11" i="12" l="1"/>
  <c r="J9" i="12"/>
  <c r="J9" i="11" l="1"/>
  <c r="J7" i="11"/>
  <c r="H6" i="10"/>
  <c r="H5" i="10"/>
  <c r="J15" i="11"/>
  <c r="J13" i="11"/>
  <c r="J11" i="11"/>
  <c r="M9" i="7" l="1"/>
  <c r="J15" i="7"/>
  <c r="J13" i="7"/>
  <c r="J11" i="7"/>
  <c r="J9" i="7"/>
  <c r="J7" i="7"/>
</calcChain>
</file>

<file path=xl/sharedStrings.xml><?xml version="1.0" encoding="utf-8"?>
<sst xmlns="http://schemas.openxmlformats.org/spreadsheetml/2006/main" count="156" uniqueCount="38">
  <si>
    <t>Existentes</t>
  </si>
  <si>
    <t>Precio</t>
  </si>
  <si>
    <t>*Fijate en el ejemplo</t>
  </si>
  <si>
    <t>*Puedes cambiar el codigo</t>
  </si>
  <si>
    <t>Codigo</t>
  </si>
  <si>
    <t>Chocolate</t>
  </si>
  <si>
    <t>Tipo</t>
  </si>
  <si>
    <t>Sabor</t>
  </si>
  <si>
    <t>Tamaño</t>
  </si>
  <si>
    <t>Pastel</t>
  </si>
  <si>
    <t>Gelatina</t>
  </si>
  <si>
    <t>Zanahoria</t>
  </si>
  <si>
    <t>Pay</t>
  </si>
  <si>
    <t>Queso</t>
  </si>
  <si>
    <t>Frutos rojos</t>
  </si>
  <si>
    <t>Leche</t>
  </si>
  <si>
    <t>Mango</t>
  </si>
  <si>
    <t>Flan</t>
  </si>
  <si>
    <t>Napolitano</t>
  </si>
  <si>
    <t>Nuez</t>
  </si>
  <si>
    <t>Tres leches</t>
  </si>
  <si>
    <t>Vainilla</t>
  </si>
  <si>
    <t>Grande</t>
  </si>
  <si>
    <t>Mediano</t>
  </si>
  <si>
    <t>Chico</t>
  </si>
  <si>
    <t>Venta</t>
  </si>
  <si>
    <t>Impuesto</t>
  </si>
  <si>
    <t>Mes</t>
  </si>
  <si>
    <t>Enero</t>
  </si>
  <si>
    <t>Febrero</t>
  </si>
  <si>
    <t>Marzo</t>
  </si>
  <si>
    <t>Abril</t>
  </si>
  <si>
    <t>Pastelería</t>
  </si>
  <si>
    <t>Menos de</t>
  </si>
  <si>
    <t>ENERO</t>
  </si>
  <si>
    <t>FEBRERO</t>
  </si>
  <si>
    <t>MARZO</t>
  </si>
  <si>
    <t>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</si>
</sst>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9" borderId="0" applyNumberFormat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44" fontId="0" fillId="0" borderId="0" xfId="1" applyFont="1"/>
    <xf numFmtId="0" fontId="3" fillId="7" borderId="0" xfId="0" applyFont="1" applyFill="1"/>
    <xf numFmtId="0" fontId="3" fillId="7" borderId="0" xfId="0" applyFont="1" applyFill="1" applyAlignment="1">
      <alignment horizontal="center"/>
    </xf>
    <xf numFmtId="0" fontId="5" fillId="8" borderId="0" xfId="0" applyFont="1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0" borderId="0" xfId="0" applyFont="1" applyAlignment="1">
      <alignment vertical="center"/>
    </xf>
    <xf numFmtId="0" fontId="0" fillId="8" borderId="0" xfId="0" applyFill="1"/>
    <xf numFmtId="0" fontId="2" fillId="4" borderId="1" xfId="0" applyFont="1" applyFill="1" applyBorder="1" applyAlignment="1">
      <alignment horizontal="center"/>
    </xf>
    <xf numFmtId="44" fontId="0" fillId="2" borderId="1" xfId="1" applyFont="1" applyFill="1" applyBorder="1" applyAlignment="1">
      <alignment horizontal="center"/>
    </xf>
    <xf numFmtId="44" fontId="0" fillId="4" borderId="1" xfId="1" applyFont="1" applyFill="1" applyBorder="1" applyAlignment="1">
      <alignment horizontal="center"/>
    </xf>
    <xf numFmtId="0" fontId="2" fillId="4" borderId="1" xfId="1" applyNumberFormat="1" applyFont="1" applyFill="1" applyBorder="1" applyAlignment="1">
      <alignment horizontal="center"/>
    </xf>
    <xf numFmtId="0" fontId="6" fillId="9" borderId="1" xfId="2" applyBorder="1" applyAlignment="1">
      <alignment horizontal="center"/>
    </xf>
    <xf numFmtId="0" fontId="2" fillId="10" borderId="1" xfId="0" applyFont="1" applyFill="1" applyBorder="1" applyAlignment="1">
      <alignment horizontal="left"/>
    </xf>
    <xf numFmtId="0" fontId="2" fillId="10" borderId="1" xfId="0" applyFont="1" applyFill="1" applyBorder="1"/>
    <xf numFmtId="0" fontId="2" fillId="11" borderId="1" xfId="0" applyFon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4" borderId="1" xfId="0" applyFill="1" applyBorder="1"/>
    <xf numFmtId="44" fontId="0" fillId="4" borderId="1" xfId="1" applyFont="1" applyFill="1" applyBorder="1"/>
    <xf numFmtId="44" fontId="0" fillId="3" borderId="1" xfId="1" applyFont="1" applyFill="1" applyBorder="1" applyAlignment="1">
      <alignment horizontal="left"/>
    </xf>
    <xf numFmtId="44" fontId="0" fillId="3" borderId="1" xfId="1" applyFont="1" applyFill="1" applyBorder="1"/>
    <xf numFmtId="0" fontId="2" fillId="12" borderId="1" xfId="0" applyFont="1" applyFill="1" applyBorder="1" applyAlignment="1">
      <alignment horizontal="center"/>
    </xf>
    <xf numFmtId="0" fontId="0" fillId="2" borderId="1" xfId="0" applyFill="1" applyBorder="1"/>
    <xf numFmtId="44" fontId="0" fillId="2" borderId="1" xfId="1" applyFont="1" applyFill="1" applyBorder="1"/>
    <xf numFmtId="44" fontId="0" fillId="13" borderId="1" xfId="1" applyFont="1" applyFill="1" applyBorder="1" applyAlignment="1">
      <alignment horizontal="left"/>
    </xf>
    <xf numFmtId="44" fontId="0" fillId="13" borderId="1" xfId="1" applyFont="1" applyFill="1" applyBorder="1"/>
    <xf numFmtId="0" fontId="0" fillId="0" borderId="0" xfId="0" applyAlignment="1">
      <alignment horizontal="left"/>
    </xf>
    <xf numFmtId="44" fontId="0" fillId="11" borderId="1" xfId="1" applyFont="1" applyFill="1" applyBorder="1" applyAlignment="1">
      <alignment horizontal="left"/>
    </xf>
    <xf numFmtId="44" fontId="0" fillId="12" borderId="1" xfId="1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44" fontId="5" fillId="8" borderId="0" xfId="1" applyFont="1" applyFill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44" fontId="0" fillId="2" borderId="3" xfId="1" applyFont="1" applyFill="1" applyBorder="1" applyAlignment="1">
      <alignment horizontal="center"/>
    </xf>
    <xf numFmtId="44" fontId="0" fillId="4" borderId="3" xfId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4" fontId="0" fillId="2" borderId="5" xfId="1" applyFont="1" applyFill="1" applyBorder="1" applyAlignment="1">
      <alignment horizontal="center"/>
    </xf>
    <xf numFmtId="44" fontId="0" fillId="2" borderId="6" xfId="1" applyFont="1" applyFill="1" applyBorder="1" applyAlignment="1">
      <alignment horizontal="center"/>
    </xf>
    <xf numFmtId="0" fontId="8" fillId="10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13" borderId="11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4" fillId="6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/>
    </xf>
    <xf numFmtId="0" fontId="7" fillId="5" borderId="9" xfId="0" applyFont="1" applyFill="1" applyBorder="1" applyAlignment="1">
      <alignment horizontal="center"/>
    </xf>
  </cellXfs>
  <cellStyles count="3">
    <cellStyle name="Bueno" xfId="2" builtinId="26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25FBF3DC-E653-4C14-98F7-7F31806FDD45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5</a:t>
          </a:r>
          <a:r>
            <a:rPr lang="es-MX" sz="2800">
              <a:latin typeface="Arial Rounded MT Bold" panose="020F0704030504030204" pitchFamily="34" charset="0"/>
            </a:rPr>
            <a:t>. Funciones</a:t>
          </a:r>
          <a:r>
            <a:rPr lang="es-MX" sz="2800" baseline="0">
              <a:latin typeface="Arial Rounded MT Bold" panose="020F0704030504030204" pitchFamily="34" charset="0"/>
            </a:rPr>
            <a:t> de búsqueda y referencia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0</xdr:col>
      <xdr:colOff>38100</xdr:colOff>
      <xdr:row>8</xdr:row>
      <xdr:rowOff>47625</xdr:rowOff>
    </xdr:from>
    <xdr:to>
      <xdr:col>4</xdr:col>
      <xdr:colOff>180975</xdr:colOff>
      <xdr:row>19</xdr:row>
      <xdr:rowOff>0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FC40FF7F-F05A-40F5-B1F0-E66984507533}"/>
            </a:ext>
          </a:extLst>
        </xdr:cNvPr>
        <xdr:cNvSpPr/>
      </xdr:nvSpPr>
      <xdr:spPr>
        <a:xfrm>
          <a:off x="38100" y="157162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12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 BUSCARV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SI.ERROR</a:t>
          </a:r>
        </a:p>
      </xdr:txBody>
    </xdr:sp>
    <xdr:clientData/>
  </xdr:twoCellAnchor>
  <xdr:twoCellAnchor>
    <xdr:from>
      <xdr:col>4</xdr:col>
      <xdr:colOff>266700</xdr:colOff>
      <xdr:row>8</xdr:row>
      <xdr:rowOff>66675</xdr:rowOff>
    </xdr:from>
    <xdr:to>
      <xdr:col>8</xdr:col>
      <xdr:colOff>409575</xdr:colOff>
      <xdr:row>19</xdr:row>
      <xdr:rowOff>19050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47450303-9D4C-4AAB-9164-DE4CC2ADFAD6}"/>
            </a:ext>
          </a:extLst>
        </xdr:cNvPr>
        <xdr:cNvSpPr/>
      </xdr:nvSpPr>
      <xdr:spPr>
        <a:xfrm>
          <a:off x="3314700" y="159067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13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BUSCARV</a:t>
          </a:r>
        </a:p>
      </xdr:txBody>
    </xdr:sp>
    <xdr:clientData/>
  </xdr:twoCellAnchor>
  <xdr:twoCellAnchor>
    <xdr:from>
      <xdr:col>8</xdr:col>
      <xdr:colOff>466725</xdr:colOff>
      <xdr:row>8</xdr:row>
      <xdr:rowOff>95250</xdr:rowOff>
    </xdr:from>
    <xdr:to>
      <xdr:col>12</xdr:col>
      <xdr:colOff>609600</xdr:colOff>
      <xdr:row>19</xdr:row>
      <xdr:rowOff>47625</xdr:rowOff>
    </xdr:to>
    <xdr:sp macro="" textlink="">
      <xdr:nvSpPr>
        <xdr:cNvPr id="5" name="Rectángulo: esquinas redondeadas 4">
          <a:extLst>
            <a:ext uri="{FF2B5EF4-FFF2-40B4-BE49-F238E27FC236}">
              <a16:creationId xmlns:a16="http://schemas.microsoft.com/office/drawing/2014/main" id="{3B9DF3B1-E77C-474A-9759-F7B8842BD582}"/>
            </a:ext>
          </a:extLst>
        </xdr:cNvPr>
        <xdr:cNvSpPr/>
      </xdr:nvSpPr>
      <xdr:spPr>
        <a:xfrm>
          <a:off x="6562725" y="161925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14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BUSCARX</a:t>
          </a:r>
        </a:p>
      </xdr:txBody>
    </xdr:sp>
    <xdr:clientData/>
  </xdr:twoCellAnchor>
  <xdr:twoCellAnchor>
    <xdr:from>
      <xdr:col>12</xdr:col>
      <xdr:colOff>704850</xdr:colOff>
      <xdr:row>8</xdr:row>
      <xdr:rowOff>76200</xdr:rowOff>
    </xdr:from>
    <xdr:to>
      <xdr:col>17</xdr:col>
      <xdr:colOff>85725</xdr:colOff>
      <xdr:row>19</xdr:row>
      <xdr:rowOff>28575</xdr:rowOff>
    </xdr:to>
    <xdr:sp macro="" textlink="">
      <xdr:nvSpPr>
        <xdr:cNvPr id="6" name="Rectángulo: esquinas redondeadas 5">
          <a:extLst>
            <a:ext uri="{FF2B5EF4-FFF2-40B4-BE49-F238E27FC236}">
              <a16:creationId xmlns:a16="http://schemas.microsoft.com/office/drawing/2014/main" id="{8165CF71-AE17-4E12-B7CE-6B109963131C}"/>
            </a:ext>
          </a:extLst>
        </xdr:cNvPr>
        <xdr:cNvSpPr/>
      </xdr:nvSpPr>
      <xdr:spPr>
        <a:xfrm>
          <a:off x="9848850" y="160020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15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COINCIDIR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INDICE</a:t>
          </a:r>
        </a:p>
      </xdr:txBody>
    </xdr:sp>
    <xdr:clientData/>
  </xdr:twoCellAnchor>
  <xdr:twoCellAnchor>
    <xdr:from>
      <xdr:col>6</xdr:col>
      <xdr:colOff>438150</xdr:colOff>
      <xdr:row>19</xdr:row>
      <xdr:rowOff>142875</xdr:rowOff>
    </xdr:from>
    <xdr:to>
      <xdr:col>10</xdr:col>
      <xdr:colOff>581025</xdr:colOff>
      <xdr:row>30</xdr:row>
      <xdr:rowOff>95250</xdr:rowOff>
    </xdr:to>
    <xdr:sp macro="" textlink="">
      <xdr:nvSpPr>
        <xdr:cNvPr id="7" name="Rectángulo: esquinas redondeadas 6">
          <a:extLst>
            <a:ext uri="{FF2B5EF4-FFF2-40B4-BE49-F238E27FC236}">
              <a16:creationId xmlns:a16="http://schemas.microsoft.com/office/drawing/2014/main" id="{5806737A-B5F3-49F7-A9EA-77A33EBA03B7}"/>
            </a:ext>
          </a:extLst>
        </xdr:cNvPr>
        <xdr:cNvSpPr/>
      </xdr:nvSpPr>
      <xdr:spPr>
        <a:xfrm>
          <a:off x="5010150" y="376237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16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INDICE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B8B0A-D753-4117-8795-382B32E4186D}">
  <dimension ref="A1"/>
  <sheetViews>
    <sheetView workbookViewId="0"/>
  </sheetViews>
  <sheetFormatPr baseColWidth="10" defaultColWidth="11.42578125" defaultRowHeight="15" x14ac:dyDescent="0.25"/>
  <cols>
    <col min="1" max="16384" width="11.42578125" style="9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A17E5-ECFB-4862-BA7E-B944CEB29B5D}">
  <dimension ref="A1:M21"/>
  <sheetViews>
    <sheetView zoomScaleNormal="100" workbookViewId="0">
      <selection activeCell="M13" sqref="M13"/>
    </sheetView>
  </sheetViews>
  <sheetFormatPr baseColWidth="10" defaultRowHeight="15" x14ac:dyDescent="0.25"/>
  <cols>
    <col min="1" max="1" width="11.42578125" style="1" customWidth="1"/>
    <col min="2" max="3" width="11.42578125" customWidth="1"/>
    <col min="4" max="4" width="11.42578125" style="2" customWidth="1"/>
    <col min="5" max="5" width="11.42578125" style="1"/>
    <col min="6" max="6" width="11.42578125" customWidth="1"/>
    <col min="8" max="9" width="11.42578125" customWidth="1"/>
  </cols>
  <sheetData>
    <row r="1" spans="1:13" ht="15" customHeight="1" x14ac:dyDescent="0.25">
      <c r="A1" s="45" t="s">
        <v>32</v>
      </c>
      <c r="B1" s="45"/>
      <c r="C1" s="45"/>
      <c r="D1" s="45"/>
      <c r="E1" s="45"/>
      <c r="F1" s="45"/>
      <c r="G1" s="8"/>
    </row>
    <row r="2" spans="1:13" ht="15" customHeight="1" x14ac:dyDescent="0.25">
      <c r="A2" s="45"/>
      <c r="B2" s="45"/>
      <c r="C2" s="45"/>
      <c r="D2" s="45"/>
      <c r="E2" s="45"/>
      <c r="F2" s="45"/>
      <c r="G2" s="8"/>
    </row>
    <row r="4" spans="1:13" x14ac:dyDescent="0.25">
      <c r="A4" s="10" t="s">
        <v>4</v>
      </c>
      <c r="B4" s="10" t="s">
        <v>6</v>
      </c>
      <c r="C4" s="10" t="s">
        <v>7</v>
      </c>
      <c r="D4" s="13" t="s">
        <v>1</v>
      </c>
      <c r="E4" s="10" t="s">
        <v>0</v>
      </c>
      <c r="F4" s="10" t="s">
        <v>8</v>
      </c>
      <c r="H4" s="3"/>
      <c r="I4" s="3"/>
      <c r="J4" s="3"/>
      <c r="K4" s="3"/>
    </row>
    <row r="5" spans="1:13" x14ac:dyDescent="0.25">
      <c r="A5" s="7">
        <v>1</v>
      </c>
      <c r="B5" s="7" t="s">
        <v>9</v>
      </c>
      <c r="C5" s="7" t="s">
        <v>11</v>
      </c>
      <c r="D5" s="11">
        <v>450</v>
      </c>
      <c r="E5" s="7">
        <v>4</v>
      </c>
      <c r="F5" s="7" t="s">
        <v>22</v>
      </c>
      <c r="H5" s="3"/>
      <c r="I5" s="3" t="s">
        <v>4</v>
      </c>
      <c r="J5" s="5">
        <v>1</v>
      </c>
      <c r="K5" s="3"/>
      <c r="M5" t="s">
        <v>3</v>
      </c>
    </row>
    <row r="6" spans="1:13" x14ac:dyDescent="0.25">
      <c r="A6" s="6">
        <v>2</v>
      </c>
      <c r="B6" s="6" t="s">
        <v>9</v>
      </c>
      <c r="C6" s="6" t="s">
        <v>5</v>
      </c>
      <c r="D6" s="12">
        <v>522</v>
      </c>
      <c r="E6" s="6">
        <v>10</v>
      </c>
      <c r="F6" s="6" t="s">
        <v>22</v>
      </c>
      <c r="H6" s="3"/>
      <c r="I6" s="3"/>
      <c r="J6" s="4"/>
      <c r="K6" s="3"/>
    </row>
    <row r="7" spans="1:13" x14ac:dyDescent="0.25">
      <c r="A7" s="7">
        <v>3</v>
      </c>
      <c r="B7" s="7" t="s">
        <v>12</v>
      </c>
      <c r="C7" s="7" t="s">
        <v>13</v>
      </c>
      <c r="D7" s="11">
        <v>150</v>
      </c>
      <c r="E7" s="7">
        <v>40</v>
      </c>
      <c r="F7" s="7" t="s">
        <v>23</v>
      </c>
      <c r="H7" s="3"/>
      <c r="I7" s="3" t="s">
        <v>6</v>
      </c>
      <c r="J7" s="5" t="str">
        <f>IFERROR(VLOOKUP($J$5,$A$5:$F$14,2,FALSE),"NO EXISTE")</f>
        <v>Pastel</v>
      </c>
      <c r="K7" s="3"/>
      <c r="M7" t="s">
        <v>2</v>
      </c>
    </row>
    <row r="8" spans="1:13" x14ac:dyDescent="0.25">
      <c r="A8" s="6">
        <v>4</v>
      </c>
      <c r="B8" s="6" t="s">
        <v>10</v>
      </c>
      <c r="C8" s="6" t="s">
        <v>14</v>
      </c>
      <c r="D8" s="12">
        <v>190</v>
      </c>
      <c r="E8" s="6">
        <v>6</v>
      </c>
      <c r="F8" s="6" t="s">
        <v>23</v>
      </c>
      <c r="H8" s="3"/>
      <c r="I8" s="3"/>
      <c r="J8" s="4"/>
      <c r="K8" s="3"/>
    </row>
    <row r="9" spans="1:13" x14ac:dyDescent="0.25">
      <c r="A9" s="7">
        <v>5</v>
      </c>
      <c r="B9" s="7" t="s">
        <v>10</v>
      </c>
      <c r="C9" s="7" t="s">
        <v>15</v>
      </c>
      <c r="D9" s="11">
        <v>200</v>
      </c>
      <c r="E9" s="7">
        <v>100</v>
      </c>
      <c r="F9" s="7" t="s">
        <v>22</v>
      </c>
      <c r="H9" s="3"/>
      <c r="I9" s="3" t="s">
        <v>7</v>
      </c>
      <c r="J9" s="5" t="str">
        <f>IFERROR(VLOOKUP($J$5,$A$5:$F$14,3,FALSE),"NO EXISTE")</f>
        <v>Zanahoria</v>
      </c>
      <c r="K9" s="3"/>
      <c r="M9" s="14" t="str">
        <f>IF(J5=1,B5,IF(J5=2,B6,IF(J5=3,B7,IF(J5=4,B8,IF(J5=5,B9,IF(J5=6,B10,IF(J5=7,B11,IF(J5=8,B12,IF(J5=9,B13,B14)))))))))</f>
        <v>Pastel</v>
      </c>
    </row>
    <row r="10" spans="1:13" x14ac:dyDescent="0.25">
      <c r="A10" s="6">
        <v>6</v>
      </c>
      <c r="B10" s="6" t="s">
        <v>10</v>
      </c>
      <c r="C10" s="6" t="s">
        <v>16</v>
      </c>
      <c r="D10" s="12">
        <v>35</v>
      </c>
      <c r="E10" s="6">
        <v>5</v>
      </c>
      <c r="F10" s="6" t="s">
        <v>24</v>
      </c>
      <c r="H10" s="3"/>
      <c r="I10" s="3"/>
      <c r="J10" s="4"/>
      <c r="K10" s="3"/>
    </row>
    <row r="11" spans="1:13" x14ac:dyDescent="0.25">
      <c r="A11" s="7">
        <v>7</v>
      </c>
      <c r="B11" s="7" t="s">
        <v>17</v>
      </c>
      <c r="C11" s="7" t="s">
        <v>18</v>
      </c>
      <c r="D11" s="11">
        <v>47</v>
      </c>
      <c r="E11" s="7">
        <v>2</v>
      </c>
      <c r="F11" s="7" t="s">
        <v>24</v>
      </c>
      <c r="H11" s="3"/>
      <c r="I11" s="3" t="s">
        <v>1</v>
      </c>
      <c r="J11" s="5">
        <f>IFERROR(VLOOKUP($J$5,$A$5:$F$14,4,FALSE),"NO EXISTE")</f>
        <v>450</v>
      </c>
      <c r="K11" s="3"/>
    </row>
    <row r="12" spans="1:13" x14ac:dyDescent="0.25">
      <c r="A12" s="6">
        <v>8</v>
      </c>
      <c r="B12" s="6" t="s">
        <v>9</v>
      </c>
      <c r="C12" s="6" t="s">
        <v>19</v>
      </c>
      <c r="D12" s="12">
        <v>250</v>
      </c>
      <c r="E12" s="6">
        <v>5</v>
      </c>
      <c r="F12" s="6" t="s">
        <v>23</v>
      </c>
      <c r="H12" s="3"/>
      <c r="I12" s="3"/>
      <c r="J12" s="4"/>
      <c r="K12" s="3"/>
    </row>
    <row r="13" spans="1:13" x14ac:dyDescent="0.25">
      <c r="A13" s="7">
        <v>9</v>
      </c>
      <c r="B13" s="7" t="s">
        <v>10</v>
      </c>
      <c r="C13" s="7" t="s">
        <v>21</v>
      </c>
      <c r="D13" s="11">
        <v>300</v>
      </c>
      <c r="E13" s="7">
        <v>3</v>
      </c>
      <c r="F13" s="7" t="s">
        <v>22</v>
      </c>
      <c r="H13" s="3"/>
      <c r="I13" s="3" t="s">
        <v>0</v>
      </c>
      <c r="J13" s="5">
        <f>IFERROR(VLOOKUP($J$5,$A$5:$F$14,5,FALSE),"NO EXISTE")</f>
        <v>4</v>
      </c>
      <c r="K13" s="3"/>
    </row>
    <row r="14" spans="1:13" x14ac:dyDescent="0.25">
      <c r="A14" s="6">
        <v>10</v>
      </c>
      <c r="B14" s="6" t="s">
        <v>9</v>
      </c>
      <c r="C14" s="6" t="s">
        <v>20</v>
      </c>
      <c r="D14" s="12">
        <v>170</v>
      </c>
      <c r="E14" s="6">
        <v>200</v>
      </c>
      <c r="F14" s="6" t="s">
        <v>24</v>
      </c>
      <c r="H14" s="3"/>
      <c r="I14" s="3"/>
      <c r="J14" s="4"/>
      <c r="K14" s="3"/>
    </row>
    <row r="15" spans="1:13" x14ac:dyDescent="0.25">
      <c r="H15" s="3"/>
      <c r="I15" s="3" t="s">
        <v>8</v>
      </c>
      <c r="J15" s="5" t="str">
        <f>IFERROR(VLOOKUP($J$5,$A$5:$F$14,6,FALSE),"NO EXISTE")</f>
        <v>Grande</v>
      </c>
      <c r="K15" s="3"/>
    </row>
    <row r="16" spans="1:13" x14ac:dyDescent="0.25">
      <c r="H16" s="3"/>
      <c r="I16" s="3"/>
      <c r="J16" s="3"/>
      <c r="K16" s="3"/>
    </row>
    <row r="21" spans="6:6" x14ac:dyDescent="0.25">
      <c r="F21" s="1"/>
    </row>
  </sheetData>
  <mergeCells count="1">
    <mergeCell ref="A1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ECF12-4632-486F-9C68-FADAF765FB83}">
  <dimension ref="A1:H8"/>
  <sheetViews>
    <sheetView workbookViewId="0">
      <selection activeCell="H5" sqref="H5"/>
    </sheetView>
  </sheetViews>
  <sheetFormatPr baseColWidth="10" defaultRowHeight="15" x14ac:dyDescent="0.25"/>
  <sheetData>
    <row r="1" spans="1:8" x14ac:dyDescent="0.25">
      <c r="A1" s="45" t="s">
        <v>32</v>
      </c>
      <c r="B1" s="45"/>
      <c r="C1" s="45"/>
      <c r="D1" s="45"/>
      <c r="E1" s="45"/>
      <c r="F1" s="45"/>
    </row>
    <row r="2" spans="1:8" x14ac:dyDescent="0.25">
      <c r="A2" s="45"/>
      <c r="B2" s="45"/>
      <c r="C2" s="45"/>
      <c r="D2" s="45"/>
      <c r="E2" s="45"/>
      <c r="F2" s="45"/>
    </row>
    <row r="4" spans="1:8" x14ac:dyDescent="0.25">
      <c r="A4" s="46" t="s">
        <v>25</v>
      </c>
      <c r="B4" s="46"/>
      <c r="D4" s="15" t="s">
        <v>33</v>
      </c>
      <c r="E4" s="16" t="s">
        <v>26</v>
      </c>
      <c r="G4" s="17" t="s">
        <v>27</v>
      </c>
      <c r="H4" s="18" t="s">
        <v>28</v>
      </c>
    </row>
    <row r="5" spans="1:8" x14ac:dyDescent="0.25">
      <c r="A5" s="19" t="s">
        <v>28</v>
      </c>
      <c r="B5" s="20">
        <v>4000</v>
      </c>
      <c r="D5" s="21">
        <v>2500</v>
      </c>
      <c r="E5" s="22">
        <v>500</v>
      </c>
      <c r="G5" s="23" t="s">
        <v>25</v>
      </c>
      <c r="H5" s="30">
        <f>VLOOKUP($H$4,$A$5:$B$8,2,FALSE)</f>
        <v>4000</v>
      </c>
    </row>
    <row r="6" spans="1:8" x14ac:dyDescent="0.25">
      <c r="A6" s="24" t="s">
        <v>29</v>
      </c>
      <c r="B6" s="25">
        <v>23000</v>
      </c>
      <c r="D6" s="26">
        <v>5001</v>
      </c>
      <c r="E6" s="27">
        <v>1000</v>
      </c>
      <c r="G6" s="17" t="s">
        <v>26</v>
      </c>
      <c r="H6" s="29">
        <f>VLOOKUP($H$5,$D$5:$E$7,2,TRUE)</f>
        <v>500</v>
      </c>
    </row>
    <row r="7" spans="1:8" x14ac:dyDescent="0.25">
      <c r="A7" s="19" t="s">
        <v>30</v>
      </c>
      <c r="B7" s="20">
        <v>1500</v>
      </c>
      <c r="D7" s="21">
        <v>10001</v>
      </c>
      <c r="E7" s="22">
        <v>2000</v>
      </c>
    </row>
    <row r="8" spans="1:8" x14ac:dyDescent="0.25">
      <c r="A8" s="24" t="s">
        <v>31</v>
      </c>
      <c r="B8" s="25">
        <v>8000</v>
      </c>
      <c r="D8" s="28"/>
      <c r="E8" s="28"/>
    </row>
  </sheetData>
  <mergeCells count="2">
    <mergeCell ref="A1:F2"/>
    <mergeCell ref="A4:B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90EC7-E172-4AFC-92BD-37E5D030F2B2}">
  <dimension ref="A1:M16"/>
  <sheetViews>
    <sheetView zoomScaleNormal="100" workbookViewId="0">
      <selection sqref="A1:F2"/>
    </sheetView>
  </sheetViews>
  <sheetFormatPr baseColWidth="10" defaultRowHeight="15" x14ac:dyDescent="0.25"/>
  <cols>
    <col min="1" max="1" width="11.42578125" style="1" customWidth="1"/>
    <col min="2" max="3" width="11.42578125" customWidth="1"/>
    <col min="4" max="4" width="11.42578125" style="2" customWidth="1"/>
    <col min="5" max="5" width="11.42578125" style="1"/>
    <col min="6" max="6" width="11.42578125" customWidth="1"/>
    <col min="8" max="9" width="11.42578125" customWidth="1"/>
  </cols>
  <sheetData>
    <row r="1" spans="1:13" ht="15" customHeight="1" x14ac:dyDescent="0.25">
      <c r="A1" s="45" t="s">
        <v>32</v>
      </c>
      <c r="B1" s="45"/>
      <c r="C1" s="45"/>
      <c r="D1" s="45"/>
      <c r="E1" s="45"/>
      <c r="F1" s="45"/>
      <c r="G1" s="8"/>
    </row>
    <row r="2" spans="1:13" ht="15" customHeight="1" x14ac:dyDescent="0.25">
      <c r="A2" s="45"/>
      <c r="B2" s="45"/>
      <c r="C2" s="45"/>
      <c r="D2" s="45"/>
      <c r="E2" s="45"/>
      <c r="F2" s="45"/>
      <c r="G2" s="8"/>
    </row>
    <row r="4" spans="1:13" x14ac:dyDescent="0.25">
      <c r="A4" s="10" t="s">
        <v>6</v>
      </c>
      <c r="B4" s="10" t="s">
        <v>7</v>
      </c>
      <c r="C4" s="13" t="s">
        <v>1</v>
      </c>
      <c r="D4" s="10" t="s">
        <v>0</v>
      </c>
      <c r="E4" s="10" t="s">
        <v>8</v>
      </c>
      <c r="F4" s="10" t="s">
        <v>4</v>
      </c>
      <c r="H4" s="3"/>
      <c r="I4" s="3"/>
      <c r="J4" s="3"/>
      <c r="K4" s="3"/>
      <c r="L4" s="1"/>
    </row>
    <row r="5" spans="1:13" x14ac:dyDescent="0.25">
      <c r="A5" s="7" t="s">
        <v>9</v>
      </c>
      <c r="B5" s="7" t="s">
        <v>11</v>
      </c>
      <c r="C5" s="11">
        <v>450</v>
      </c>
      <c r="D5" s="7">
        <v>4</v>
      </c>
      <c r="E5" s="7" t="s">
        <v>22</v>
      </c>
      <c r="F5" s="7">
        <v>1</v>
      </c>
      <c r="H5" s="3"/>
      <c r="I5" s="3" t="s">
        <v>4</v>
      </c>
      <c r="J5" s="5">
        <v>1</v>
      </c>
      <c r="K5" s="3"/>
      <c r="L5" s="1"/>
      <c r="M5" t="s">
        <v>3</v>
      </c>
    </row>
    <row r="6" spans="1:13" x14ac:dyDescent="0.25">
      <c r="A6" s="6" t="s">
        <v>9</v>
      </c>
      <c r="B6" s="6" t="s">
        <v>5</v>
      </c>
      <c r="C6" s="12">
        <v>522</v>
      </c>
      <c r="D6" s="6">
        <v>10</v>
      </c>
      <c r="E6" s="6" t="s">
        <v>22</v>
      </c>
      <c r="F6" s="6">
        <v>2</v>
      </c>
      <c r="H6" s="3"/>
      <c r="I6" s="3"/>
      <c r="J6" s="4"/>
      <c r="K6" s="3"/>
      <c r="L6" s="1"/>
    </row>
    <row r="7" spans="1:13" x14ac:dyDescent="0.25">
      <c r="A7" s="7" t="s">
        <v>12</v>
      </c>
      <c r="B7" s="7" t="s">
        <v>13</v>
      </c>
      <c r="C7" s="11">
        <v>150</v>
      </c>
      <c r="D7" s="7">
        <v>40</v>
      </c>
      <c r="E7" s="7" t="s">
        <v>23</v>
      </c>
      <c r="F7" s="7">
        <v>3</v>
      </c>
      <c r="H7" s="3"/>
      <c r="I7" s="3" t="s">
        <v>6</v>
      </c>
      <c r="J7" s="5" t="str">
        <f>_xlfn.XLOOKUP($J$5,$F$5:$F$14,$A$5:$A$14,"NO EXISTE")</f>
        <v>Pastel</v>
      </c>
      <c r="K7" s="3"/>
      <c r="L7" s="1"/>
      <c r="M7" t="s">
        <v>2</v>
      </c>
    </row>
    <row r="8" spans="1:13" x14ac:dyDescent="0.25">
      <c r="A8" s="6" t="s">
        <v>10</v>
      </c>
      <c r="B8" s="6" t="s">
        <v>14</v>
      </c>
      <c r="C8" s="12">
        <v>190</v>
      </c>
      <c r="D8" s="6">
        <v>6</v>
      </c>
      <c r="E8" s="6" t="s">
        <v>23</v>
      </c>
      <c r="F8" s="6">
        <v>4</v>
      </c>
      <c r="H8" s="3"/>
      <c r="I8" s="3"/>
      <c r="J8" s="4"/>
      <c r="K8" s="3"/>
      <c r="L8" s="1"/>
    </row>
    <row r="9" spans="1:13" x14ac:dyDescent="0.25">
      <c r="A9" s="7" t="s">
        <v>10</v>
      </c>
      <c r="B9" s="7" t="s">
        <v>15</v>
      </c>
      <c r="C9" s="11">
        <v>200</v>
      </c>
      <c r="D9" s="7">
        <v>100</v>
      </c>
      <c r="E9" s="7" t="s">
        <v>22</v>
      </c>
      <c r="F9" s="7">
        <v>5</v>
      </c>
      <c r="H9" s="3"/>
      <c r="I9" s="3" t="s">
        <v>7</v>
      </c>
      <c r="J9" s="5" t="str">
        <f>_xlfn.XLOOKUP($J$5,$F$5:$F$14,$B$5:$B$14,"NO EXISTE")</f>
        <v>Zanahoria</v>
      </c>
      <c r="K9" s="3"/>
      <c r="L9" s="1"/>
    </row>
    <row r="10" spans="1:13" x14ac:dyDescent="0.25">
      <c r="A10" s="6" t="s">
        <v>10</v>
      </c>
      <c r="B10" s="6" t="s">
        <v>16</v>
      </c>
      <c r="C10" s="12">
        <v>35</v>
      </c>
      <c r="D10" s="6">
        <v>5</v>
      </c>
      <c r="E10" s="6" t="s">
        <v>24</v>
      </c>
      <c r="F10" s="6">
        <v>6</v>
      </c>
      <c r="H10" s="3"/>
      <c r="I10" s="3"/>
      <c r="J10" s="4"/>
      <c r="K10" s="3"/>
      <c r="L10" s="1"/>
    </row>
    <row r="11" spans="1:13" x14ac:dyDescent="0.25">
      <c r="A11" s="7" t="s">
        <v>17</v>
      </c>
      <c r="B11" s="7" t="s">
        <v>18</v>
      </c>
      <c r="C11" s="11">
        <v>47</v>
      </c>
      <c r="D11" s="7">
        <v>2</v>
      </c>
      <c r="E11" s="7" t="s">
        <v>24</v>
      </c>
      <c r="F11" s="7">
        <v>7</v>
      </c>
      <c r="H11" s="3"/>
      <c r="I11" s="3" t="s">
        <v>1</v>
      </c>
      <c r="J11" s="5">
        <f>_xlfn.XLOOKUP($J$5,$F$5:$F$14,$C$5:$C$14,"NO EXISTE")</f>
        <v>450</v>
      </c>
      <c r="K11" s="3"/>
      <c r="L11" s="1"/>
    </row>
    <row r="12" spans="1:13" x14ac:dyDescent="0.25">
      <c r="A12" s="6" t="s">
        <v>9</v>
      </c>
      <c r="B12" s="6" t="s">
        <v>19</v>
      </c>
      <c r="C12" s="12">
        <v>250</v>
      </c>
      <c r="D12" s="6">
        <v>5</v>
      </c>
      <c r="E12" s="6" t="s">
        <v>23</v>
      </c>
      <c r="F12" s="6">
        <v>8</v>
      </c>
      <c r="H12" s="3"/>
      <c r="I12" s="3"/>
      <c r="J12" s="4"/>
      <c r="K12" s="3"/>
      <c r="L12" s="1"/>
    </row>
    <row r="13" spans="1:13" x14ac:dyDescent="0.25">
      <c r="A13" s="7" t="s">
        <v>10</v>
      </c>
      <c r="B13" s="7" t="s">
        <v>21</v>
      </c>
      <c r="C13" s="11">
        <v>300</v>
      </c>
      <c r="D13" s="7">
        <v>3</v>
      </c>
      <c r="E13" s="7" t="s">
        <v>22</v>
      </c>
      <c r="F13" s="7">
        <v>9</v>
      </c>
      <c r="H13" s="3"/>
      <c r="I13" s="3" t="s">
        <v>0</v>
      </c>
      <c r="J13" s="5">
        <f>_xlfn.XLOOKUP($J$5,$F$5:$F$14,$D$5:$D$14,"NO EXISTE")</f>
        <v>4</v>
      </c>
      <c r="K13" s="3"/>
      <c r="L13" s="1"/>
    </row>
    <row r="14" spans="1:13" x14ac:dyDescent="0.25">
      <c r="A14" s="6" t="s">
        <v>9</v>
      </c>
      <c r="B14" s="6" t="s">
        <v>20</v>
      </c>
      <c r="C14" s="12">
        <v>170</v>
      </c>
      <c r="D14" s="6">
        <v>200</v>
      </c>
      <c r="E14" s="6" t="s">
        <v>24</v>
      </c>
      <c r="F14" s="6">
        <v>10</v>
      </c>
      <c r="H14" s="3"/>
      <c r="I14" s="3"/>
      <c r="J14" s="4"/>
      <c r="K14" s="3"/>
      <c r="L14" s="1"/>
    </row>
    <row r="15" spans="1:13" x14ac:dyDescent="0.25">
      <c r="H15" s="3"/>
      <c r="I15" s="3" t="s">
        <v>8</v>
      </c>
      <c r="J15" s="5" t="str">
        <f>_xlfn.XLOOKUP($J$5,$F$5:$F$14,$E$5:$E$14,"NO EXISTE")</f>
        <v>Grande</v>
      </c>
      <c r="K15" s="3"/>
      <c r="L15" s="1"/>
    </row>
    <row r="16" spans="1:13" x14ac:dyDescent="0.25">
      <c r="H16" s="3"/>
      <c r="I16" s="3"/>
      <c r="J16" s="3"/>
      <c r="K16" s="3"/>
      <c r="L16" s="1"/>
    </row>
  </sheetData>
  <mergeCells count="1">
    <mergeCell ref="A1:F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F504E-F2CF-4778-B45A-B18E58DFBC7A}">
  <dimension ref="A1:K21"/>
  <sheetViews>
    <sheetView zoomScaleNormal="100" workbookViewId="0">
      <selection activeCell="J5" sqref="J5"/>
    </sheetView>
  </sheetViews>
  <sheetFormatPr baseColWidth="10" defaultRowHeight="15" x14ac:dyDescent="0.25"/>
  <cols>
    <col min="1" max="1" width="11.42578125" style="1" customWidth="1"/>
    <col min="2" max="3" width="11.42578125" customWidth="1"/>
    <col min="4" max="4" width="11.42578125" style="2" customWidth="1"/>
    <col min="5" max="5" width="11.42578125" style="1"/>
    <col min="6" max="6" width="11.42578125" customWidth="1"/>
    <col min="8" max="9" width="11.42578125" customWidth="1"/>
  </cols>
  <sheetData>
    <row r="1" spans="1:11" ht="15" customHeight="1" x14ac:dyDescent="0.25">
      <c r="A1" s="45" t="s">
        <v>32</v>
      </c>
      <c r="B1" s="45"/>
      <c r="C1" s="45"/>
      <c r="D1" s="45"/>
      <c r="E1" s="45"/>
      <c r="F1" s="45"/>
      <c r="G1" s="8"/>
    </row>
    <row r="2" spans="1:11" ht="15" customHeight="1" x14ac:dyDescent="0.25">
      <c r="A2" s="45"/>
      <c r="B2" s="45"/>
      <c r="C2" s="45"/>
      <c r="D2" s="45"/>
      <c r="E2" s="45"/>
      <c r="F2" s="45"/>
      <c r="G2" s="8"/>
    </row>
    <row r="4" spans="1:11" x14ac:dyDescent="0.25">
      <c r="A4" s="10"/>
      <c r="B4" s="10" t="s">
        <v>11</v>
      </c>
      <c r="C4" s="13" t="s">
        <v>5</v>
      </c>
      <c r="D4" s="10" t="s">
        <v>13</v>
      </c>
      <c r="E4" s="10" t="s">
        <v>16</v>
      </c>
      <c r="F4" s="10" t="s">
        <v>18</v>
      </c>
      <c r="H4" s="3"/>
      <c r="I4" s="3"/>
      <c r="J4" s="3"/>
      <c r="K4" s="3"/>
    </row>
    <row r="5" spans="1:11" x14ac:dyDescent="0.25">
      <c r="A5" s="31" t="s">
        <v>9</v>
      </c>
      <c r="B5" s="11">
        <v>450</v>
      </c>
      <c r="C5" s="11">
        <v>522</v>
      </c>
      <c r="D5" s="11">
        <v>185</v>
      </c>
      <c r="E5" s="11">
        <v>130</v>
      </c>
      <c r="F5" s="11">
        <v>150</v>
      </c>
      <c r="H5" s="3"/>
      <c r="I5" s="3" t="s">
        <v>6</v>
      </c>
      <c r="J5" s="5" t="s">
        <v>12</v>
      </c>
      <c r="K5" s="3"/>
    </row>
    <row r="6" spans="1:11" x14ac:dyDescent="0.25">
      <c r="A6" s="10" t="s">
        <v>12</v>
      </c>
      <c r="B6" s="12">
        <v>425</v>
      </c>
      <c r="C6" s="12">
        <v>325</v>
      </c>
      <c r="D6" s="12">
        <v>150</v>
      </c>
      <c r="E6" s="12">
        <v>95</v>
      </c>
      <c r="F6" s="12">
        <v>136</v>
      </c>
      <c r="H6" s="3"/>
      <c r="I6" s="3"/>
      <c r="J6" s="4"/>
      <c r="K6" s="3"/>
    </row>
    <row r="7" spans="1:11" x14ac:dyDescent="0.25">
      <c r="A7" s="31" t="s">
        <v>10</v>
      </c>
      <c r="B7" s="11">
        <v>0</v>
      </c>
      <c r="C7" s="11">
        <v>40</v>
      </c>
      <c r="D7" s="11">
        <v>22</v>
      </c>
      <c r="E7" s="11">
        <v>35</v>
      </c>
      <c r="F7" s="11">
        <v>47</v>
      </c>
      <c r="H7" s="3"/>
      <c r="I7" s="3" t="s">
        <v>7</v>
      </c>
      <c r="J7" s="5" t="s">
        <v>18</v>
      </c>
      <c r="K7" s="3"/>
    </row>
    <row r="8" spans="1:11" x14ac:dyDescent="0.25">
      <c r="A8"/>
      <c r="D8"/>
      <c r="E8"/>
      <c r="H8" s="3"/>
      <c r="I8" s="3"/>
      <c r="J8" s="4"/>
      <c r="K8" s="3"/>
    </row>
    <row r="9" spans="1:11" x14ac:dyDescent="0.25">
      <c r="A9"/>
      <c r="D9"/>
      <c r="E9"/>
      <c r="H9" s="3"/>
      <c r="I9" s="3" t="s">
        <v>1</v>
      </c>
      <c r="J9" s="32">
        <f>VLOOKUP(J5,A5:F7,MATCH(J7,A4:F4,0),FALSE)</f>
        <v>136</v>
      </c>
      <c r="K9" s="3"/>
    </row>
    <row r="10" spans="1:11" x14ac:dyDescent="0.25">
      <c r="A10"/>
      <c r="D10"/>
      <c r="E10"/>
      <c r="H10" s="3"/>
      <c r="I10" s="3"/>
      <c r="J10" s="4"/>
      <c r="K10" s="3"/>
    </row>
    <row r="11" spans="1:11" x14ac:dyDescent="0.25">
      <c r="A11"/>
      <c r="D11"/>
      <c r="E11"/>
      <c r="H11" s="3"/>
      <c r="I11" s="3" t="s">
        <v>1</v>
      </c>
      <c r="J11" s="32">
        <f>INDEX(A4:F7,MATCH(J5,A4:A7,0),MATCH(J7,A4:F4,0))</f>
        <v>136</v>
      </c>
      <c r="K11" s="3"/>
    </row>
    <row r="12" spans="1:11" x14ac:dyDescent="0.25">
      <c r="A12"/>
      <c r="D12"/>
      <c r="E12"/>
      <c r="H12" s="3"/>
      <c r="I12" s="3"/>
      <c r="J12" s="4"/>
      <c r="K12" s="3"/>
    </row>
    <row r="13" spans="1:11" x14ac:dyDescent="0.25">
      <c r="A13"/>
      <c r="D13"/>
      <c r="E13"/>
    </row>
    <row r="14" spans="1:11" x14ac:dyDescent="0.25">
      <c r="A14"/>
      <c r="D14"/>
      <c r="E14"/>
    </row>
    <row r="21" spans="6:6" x14ac:dyDescent="0.25">
      <c r="F21" s="1"/>
    </row>
  </sheetData>
  <mergeCells count="1">
    <mergeCell ref="A1:F2"/>
  </mergeCells>
  <dataValidations count="2">
    <dataValidation type="list" allowBlank="1" showInputMessage="1" showErrorMessage="1" sqref="J5" xr:uid="{5BF3A3F7-D5D9-4FBD-B3A0-911A4087DF17}">
      <formula1>$A$5:$A$7</formula1>
    </dataValidation>
    <dataValidation type="list" allowBlank="1" showInputMessage="1" showErrorMessage="1" sqref="J7" xr:uid="{E9CC94F5-DA95-4923-8C5E-888B0864AE0B}">
      <formula1>$B$4:$F$4</formula1>
    </dataValidation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A0266-13BE-4539-82B7-48A5BCC01E4F}">
  <dimension ref="A1:M20"/>
  <sheetViews>
    <sheetView tabSelected="1" workbookViewId="0">
      <selection sqref="A1:F2"/>
    </sheetView>
  </sheetViews>
  <sheetFormatPr baseColWidth="10" defaultRowHeight="15" x14ac:dyDescent="0.25"/>
  <sheetData>
    <row r="1" spans="1:13" ht="15" customHeight="1" x14ac:dyDescent="0.25">
      <c r="A1" s="45" t="s">
        <v>32</v>
      </c>
      <c r="B1" s="45"/>
      <c r="C1" s="45"/>
      <c r="D1" s="45"/>
      <c r="E1" s="45"/>
      <c r="F1" s="45"/>
      <c r="G1" s="8"/>
      <c r="M1" s="41" t="s">
        <v>37</v>
      </c>
    </row>
    <row r="2" spans="1:13" ht="15" customHeight="1" x14ac:dyDescent="0.25">
      <c r="A2" s="45"/>
      <c r="B2" s="45"/>
      <c r="C2" s="45"/>
      <c r="D2" s="45"/>
      <c r="E2" s="45"/>
      <c r="F2" s="45"/>
      <c r="G2" s="8"/>
      <c r="M2" s="42" t="s">
        <v>28</v>
      </c>
    </row>
    <row r="3" spans="1:13" ht="15.75" thickBot="1" x14ac:dyDescent="0.3">
      <c r="A3" s="1"/>
      <c r="D3" s="2"/>
      <c r="E3" s="1"/>
      <c r="M3" s="43" t="s">
        <v>29</v>
      </c>
    </row>
    <row r="4" spans="1:13" ht="16.5" thickBot="1" x14ac:dyDescent="0.3">
      <c r="A4" s="47" t="s">
        <v>34</v>
      </c>
      <c r="B4" s="48"/>
      <c r="C4" s="48"/>
      <c r="D4" s="48"/>
      <c r="E4" s="48"/>
      <c r="F4" s="49"/>
      <c r="H4" s="3"/>
      <c r="I4" s="3"/>
      <c r="J4" s="3"/>
      <c r="K4" s="3"/>
      <c r="M4" s="44" t="s">
        <v>30</v>
      </c>
    </row>
    <row r="5" spans="1:13" x14ac:dyDescent="0.25">
      <c r="A5" s="33"/>
      <c r="B5" s="10" t="s">
        <v>11</v>
      </c>
      <c r="C5" s="13" t="s">
        <v>5</v>
      </c>
      <c r="D5" s="10" t="s">
        <v>13</v>
      </c>
      <c r="E5" s="10" t="s">
        <v>16</v>
      </c>
      <c r="F5" s="34" t="s">
        <v>18</v>
      </c>
      <c r="H5" s="3"/>
      <c r="I5" s="3" t="s">
        <v>6</v>
      </c>
      <c r="J5" s="5" t="s">
        <v>12</v>
      </c>
      <c r="K5" s="3"/>
    </row>
    <row r="6" spans="1:13" x14ac:dyDescent="0.25">
      <c r="A6" s="35" t="s">
        <v>9</v>
      </c>
      <c r="B6" s="11">
        <v>450</v>
      </c>
      <c r="C6" s="11">
        <v>522</v>
      </c>
      <c r="D6" s="11">
        <v>185</v>
      </c>
      <c r="E6" s="11">
        <v>130</v>
      </c>
      <c r="F6" s="36">
        <v>150</v>
      </c>
      <c r="H6" s="3"/>
      <c r="I6" s="3"/>
      <c r="J6" s="4"/>
      <c r="K6" s="3"/>
    </row>
    <row r="7" spans="1:13" x14ac:dyDescent="0.25">
      <c r="A7" s="33" t="s">
        <v>12</v>
      </c>
      <c r="B7" s="12">
        <v>425</v>
      </c>
      <c r="C7" s="12">
        <v>325</v>
      </c>
      <c r="D7" s="12">
        <v>150</v>
      </c>
      <c r="E7" s="12">
        <v>95</v>
      </c>
      <c r="F7" s="37">
        <v>136</v>
      </c>
      <c r="H7" s="3"/>
      <c r="I7" s="3" t="s">
        <v>7</v>
      </c>
      <c r="J7" s="5" t="s">
        <v>18</v>
      </c>
      <c r="K7" s="3"/>
    </row>
    <row r="8" spans="1:13" ht="15.75" thickBot="1" x14ac:dyDescent="0.3">
      <c r="A8" s="38" t="s">
        <v>10</v>
      </c>
      <c r="B8" s="39">
        <v>0</v>
      </c>
      <c r="C8" s="39">
        <v>40</v>
      </c>
      <c r="D8" s="39">
        <v>22</v>
      </c>
      <c r="E8" s="39">
        <v>35</v>
      </c>
      <c r="F8" s="40">
        <v>47</v>
      </c>
      <c r="H8" s="3"/>
      <c r="I8" s="3"/>
      <c r="J8" s="4"/>
      <c r="K8" s="3"/>
    </row>
    <row r="9" spans="1:13" ht="15.75" thickBot="1" x14ac:dyDescent="0.3">
      <c r="H9" s="3"/>
      <c r="I9" s="3" t="s">
        <v>27</v>
      </c>
      <c r="J9" s="32" t="s">
        <v>28</v>
      </c>
      <c r="K9" s="3"/>
    </row>
    <row r="10" spans="1:13" ht="15.75" x14ac:dyDescent="0.25">
      <c r="A10" s="47" t="s">
        <v>35</v>
      </c>
      <c r="B10" s="48"/>
      <c r="C10" s="48"/>
      <c r="D10" s="48"/>
      <c r="E10" s="48"/>
      <c r="F10" s="49"/>
      <c r="H10" s="3"/>
      <c r="I10" s="3"/>
      <c r="J10" s="4"/>
      <c r="K10" s="3"/>
    </row>
    <row r="11" spans="1:13" x14ac:dyDescent="0.25">
      <c r="A11" s="33"/>
      <c r="B11" s="10" t="s">
        <v>11</v>
      </c>
      <c r="C11" s="13" t="s">
        <v>5</v>
      </c>
      <c r="D11" s="10" t="s">
        <v>13</v>
      </c>
      <c r="E11" s="10" t="s">
        <v>16</v>
      </c>
      <c r="F11" s="34" t="s">
        <v>18</v>
      </c>
      <c r="H11" s="3"/>
      <c r="I11" s="3" t="s">
        <v>1</v>
      </c>
      <c r="J11" s="32">
        <f>INDEX((A5:F8,A11:F14,A17:F20),MATCH(J5,A5:A8,0),MATCH(J7,A5:F5,0),MATCH(J9,M2:M4,0))</f>
        <v>136</v>
      </c>
      <c r="K11" s="3"/>
    </row>
    <row r="12" spans="1:13" x14ac:dyDescent="0.25">
      <c r="A12" s="35" t="s">
        <v>9</v>
      </c>
      <c r="B12" s="11">
        <v>455</v>
      </c>
      <c r="C12" s="11">
        <v>530</v>
      </c>
      <c r="D12" s="11">
        <v>187</v>
      </c>
      <c r="E12" s="11">
        <v>125</v>
      </c>
      <c r="F12" s="36">
        <v>156</v>
      </c>
      <c r="H12" s="3"/>
      <c r="I12" s="3"/>
      <c r="J12" s="4"/>
      <c r="K12" s="3"/>
    </row>
    <row r="13" spans="1:13" x14ac:dyDescent="0.25">
      <c r="A13" s="33" t="s">
        <v>12</v>
      </c>
      <c r="B13" s="12">
        <v>410</v>
      </c>
      <c r="C13" s="12">
        <v>310</v>
      </c>
      <c r="D13" s="12">
        <v>143</v>
      </c>
      <c r="E13" s="12">
        <v>97</v>
      </c>
      <c r="F13" s="37">
        <v>141</v>
      </c>
    </row>
    <row r="14" spans="1:13" ht="15.75" thickBot="1" x14ac:dyDescent="0.3">
      <c r="A14" s="38" t="s">
        <v>10</v>
      </c>
      <c r="B14" s="39">
        <v>0</v>
      </c>
      <c r="C14" s="39">
        <v>41</v>
      </c>
      <c r="D14" s="39">
        <v>21</v>
      </c>
      <c r="E14" s="39">
        <v>33</v>
      </c>
      <c r="F14" s="40">
        <v>51</v>
      </c>
    </row>
    <row r="15" spans="1:13" ht="15.75" thickBot="1" x14ac:dyDescent="0.3"/>
    <row r="16" spans="1:13" ht="15.75" x14ac:dyDescent="0.25">
      <c r="A16" s="47" t="s">
        <v>36</v>
      </c>
      <c r="B16" s="48"/>
      <c r="C16" s="48"/>
      <c r="D16" s="48"/>
      <c r="E16" s="48"/>
      <c r="F16" s="49"/>
    </row>
    <row r="17" spans="1:6" x14ac:dyDescent="0.25">
      <c r="A17" s="33"/>
      <c r="B17" s="10" t="s">
        <v>11</v>
      </c>
      <c r="C17" s="13" t="s">
        <v>5</v>
      </c>
      <c r="D17" s="10" t="s">
        <v>13</v>
      </c>
      <c r="E17" s="10" t="s">
        <v>16</v>
      </c>
      <c r="F17" s="34" t="s">
        <v>18</v>
      </c>
    </row>
    <row r="18" spans="1:6" x14ac:dyDescent="0.25">
      <c r="A18" s="35" t="s">
        <v>9</v>
      </c>
      <c r="B18" s="11">
        <v>457</v>
      </c>
      <c r="C18" s="11">
        <v>551</v>
      </c>
      <c r="D18" s="11">
        <v>191</v>
      </c>
      <c r="E18" s="11">
        <v>150</v>
      </c>
      <c r="F18" s="36">
        <v>170</v>
      </c>
    </row>
    <row r="19" spans="1:6" x14ac:dyDescent="0.25">
      <c r="A19" s="33" t="s">
        <v>12</v>
      </c>
      <c r="B19" s="12">
        <v>399</v>
      </c>
      <c r="C19" s="12">
        <v>317</v>
      </c>
      <c r="D19" s="12">
        <v>139</v>
      </c>
      <c r="E19" s="12">
        <v>99</v>
      </c>
      <c r="F19" s="37">
        <v>153</v>
      </c>
    </row>
    <row r="20" spans="1:6" ht="15.75" thickBot="1" x14ac:dyDescent="0.3">
      <c r="A20" s="38" t="s">
        <v>10</v>
      </c>
      <c r="B20" s="39">
        <v>23</v>
      </c>
      <c r="C20" s="39">
        <v>38</v>
      </c>
      <c r="D20" s="39">
        <v>19</v>
      </c>
      <c r="E20" s="39">
        <v>29</v>
      </c>
      <c r="F20" s="40">
        <v>61</v>
      </c>
    </row>
  </sheetData>
  <mergeCells count="4">
    <mergeCell ref="A1:F2"/>
    <mergeCell ref="A4:F4"/>
    <mergeCell ref="A10:F10"/>
    <mergeCell ref="A16:F16"/>
  </mergeCells>
  <dataValidations count="3">
    <dataValidation type="list" allowBlank="1" showInputMessage="1" showErrorMessage="1" sqref="J7" xr:uid="{6C399B0D-8CD7-41AF-A652-53A95971A693}">
      <formula1>$B$5:$F$5</formula1>
    </dataValidation>
    <dataValidation type="list" allowBlank="1" showInputMessage="1" showErrorMessage="1" sqref="J5" xr:uid="{5F6A2884-85A1-4D9D-9545-F9833E202A4C}">
      <formula1>$A$6:$A$8</formula1>
    </dataValidation>
    <dataValidation type="list" allowBlank="1" showInputMessage="1" showErrorMessage="1" sqref="J9" xr:uid="{D8102A2F-430B-4EFA-9641-BD6760870360}">
      <formula1>$M$2:$M$4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Capítulo 5</vt:lpstr>
      <vt:lpstr>Actividad 12</vt:lpstr>
      <vt:lpstr>Actividad 13</vt:lpstr>
      <vt:lpstr>Actividad 14</vt:lpstr>
      <vt:lpstr>Actividad 15</vt:lpstr>
      <vt:lpstr>Actividad 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2021-12-15T18:57:02Z</dcterms:created>
  <dcterms:modified xsi:type="dcterms:W3CDTF">2023-07-27T18:43:15Z</dcterms:modified>
</cp:coreProperties>
</file>