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Seccion 2/Capitulo 6/"/>
    </mc:Choice>
  </mc:AlternateContent>
  <xr:revisionPtr revIDLastSave="0" documentId="8_{69804F63-29E2-4790-B59D-838C81345742}" xr6:coauthVersionLast="47" xr6:coauthVersionMax="47" xr10:uidLastSave="{00000000-0000-0000-0000-000000000000}"/>
  <bookViews>
    <workbookView xWindow="-120" yWindow="-120" windowWidth="20730" windowHeight="11160" xr2:uid="{E5F922E3-6A9F-4B8C-8F7C-B075D5DFAB8A}"/>
  </bookViews>
  <sheets>
    <sheet name="Capítulo 6" sheetId="5" r:id="rId1"/>
    <sheet name="Actividad 15" sheetId="1" r:id="rId2"/>
    <sheet name="Actividad 16" sheetId="2" r:id="rId3"/>
    <sheet name="Actividad 17" sheetId="3" r:id="rId4"/>
    <sheet name="Actividad 18" sheetId="4" r:id="rId5"/>
  </sheets>
  <externalReferences>
    <externalReference r:id="rId6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G5" i="4"/>
  <c r="E6" i="4"/>
  <c r="G6" i="4"/>
  <c r="E7" i="4"/>
  <c r="G7" i="4"/>
  <c r="E8" i="4"/>
  <c r="G8" i="4"/>
  <c r="E9" i="4"/>
  <c r="G9" i="4"/>
  <c r="E10" i="4"/>
  <c r="G10" i="4"/>
  <c r="E5" i="3"/>
  <c r="E6" i="3"/>
  <c r="E7" i="3"/>
  <c r="E8" i="3"/>
  <c r="E9" i="3"/>
  <c r="E10" i="3"/>
  <c r="E5" i="2"/>
  <c r="F5" i="2"/>
  <c r="G5" i="2" s="1"/>
  <c r="H5" i="2" s="1"/>
  <c r="I5" i="2" s="1"/>
  <c r="J5" i="2"/>
  <c r="E6" i="2"/>
  <c r="F6" i="2"/>
  <c r="G6" i="2" s="1"/>
  <c r="H6" i="2" s="1"/>
  <c r="I6" i="2" s="1"/>
  <c r="J6" i="2"/>
  <c r="E7" i="2"/>
  <c r="F7" i="2"/>
  <c r="G7" i="2" s="1"/>
  <c r="H7" i="2" s="1"/>
  <c r="I7" i="2" s="1"/>
  <c r="J7" i="2"/>
  <c r="E8" i="2"/>
  <c r="F8" i="2"/>
  <c r="G8" i="2" s="1"/>
  <c r="H8" i="2" s="1"/>
  <c r="I8" i="2" s="1"/>
  <c r="J8" i="2"/>
  <c r="E9" i="2"/>
  <c r="F9" i="2"/>
  <c r="G9" i="2" s="1"/>
  <c r="H9" i="2" s="1"/>
  <c r="I9" i="2" s="1"/>
  <c r="J9" i="2"/>
  <c r="E10" i="2"/>
  <c r="F10" i="2"/>
  <c r="G10" i="2" s="1"/>
  <c r="H10" i="2" s="1"/>
  <c r="I10" i="2" s="1"/>
  <c r="J10" i="2"/>
  <c r="D4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<sst xmlns="http://schemas.openxmlformats.org/spreadsheetml/2006/main" count="87" uniqueCount="43">
  <si>
    <t>≠</t>
  </si>
  <si>
    <t>≤</t>
  </si>
  <si>
    <t>&gt;</t>
  </si>
  <si>
    <t>&lt;</t>
  </si>
  <si>
    <t>≥</t>
  </si>
  <si>
    <t>=</t>
  </si>
  <si>
    <t>Resultado</t>
  </si>
  <si>
    <t>N2</t>
  </si>
  <si>
    <t>Operación</t>
  </si>
  <si>
    <t>N1</t>
  </si>
  <si>
    <t>Igualdades y desigualdades</t>
  </si>
  <si>
    <t>SI</t>
  </si>
  <si>
    <t>NO</t>
  </si>
  <si>
    <t>3D</t>
  </si>
  <si>
    <t>Normal</t>
  </si>
  <si>
    <t>¿Cupón?</t>
  </si>
  <si>
    <t>¿Descuento 3?</t>
  </si>
  <si>
    <t>¿Descuento 2?</t>
  </si>
  <si>
    <t>¿Descuento 1?</t>
  </si>
  <si>
    <t>Precio final</t>
  </si>
  <si>
    <t>Costo de la entrada</t>
  </si>
  <si>
    <t>¿Pagó en línea?</t>
  </si>
  <si>
    <t>¿Reservación previa?</t>
  </si>
  <si>
    <t>Palomitas</t>
  </si>
  <si>
    <t>Tipo de entrada</t>
  </si>
  <si>
    <t>Cine</t>
  </si>
  <si>
    <t>Literatura</t>
  </si>
  <si>
    <t>Si</t>
  </si>
  <si>
    <t>Francesa</t>
  </si>
  <si>
    <t>Química</t>
  </si>
  <si>
    <t>Mexicana</t>
  </si>
  <si>
    <t>No</t>
  </si>
  <si>
    <t>Colombiana</t>
  </si>
  <si>
    <t>Ciencias</t>
  </si>
  <si>
    <t>Italiana</t>
  </si>
  <si>
    <t>Matemáticas</t>
  </si>
  <si>
    <t>¿Puede ganar?</t>
  </si>
  <si>
    <t>Premios</t>
  </si>
  <si>
    <t>Estudia</t>
  </si>
  <si>
    <t>Nacionalidad</t>
  </si>
  <si>
    <t>Boleto</t>
  </si>
  <si>
    <t>Boletos de loteria</t>
  </si>
  <si>
    <t>¿2° Lugar?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</si>
</sst>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6" fillId="0" borderId="0" xfId="0" applyFont="1"/>
    <xf numFmtId="44" fontId="3" fillId="2" borderId="0" xfId="1" applyFont="1" applyFill="1" applyAlignment="1">
      <alignment horizontal="center"/>
    </xf>
    <xf numFmtId="44" fontId="0" fillId="2" borderId="0" xfId="1" applyFont="1" applyFill="1" applyAlignment="1">
      <alignment horizontal="center"/>
    </xf>
    <xf numFmtId="44" fontId="3" fillId="3" borderId="0" xfId="1" applyFont="1" applyFill="1" applyAlignment="1">
      <alignment horizontal="center"/>
    </xf>
    <xf numFmtId="44" fontId="0" fillId="3" borderId="0" xfId="1" applyFont="1" applyFill="1" applyAlignment="1">
      <alignment horizontal="center"/>
    </xf>
    <xf numFmtId="0" fontId="2" fillId="4" borderId="0" xfId="0" applyFont="1" applyFill="1"/>
    <xf numFmtId="0" fontId="7" fillId="0" borderId="0" xfId="0" applyFont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0" fillId="6" borderId="1" xfId="0" applyFill="1" applyBorder="1"/>
    <xf numFmtId="0" fontId="0" fillId="7" borderId="2" xfId="0" applyFill="1" applyBorder="1"/>
    <xf numFmtId="0" fontId="0" fillId="6" borderId="2" xfId="0" applyFill="1" applyBorder="1"/>
    <xf numFmtId="0" fontId="2" fillId="8" borderId="3" xfId="0" applyFont="1" applyFill="1" applyBorder="1" applyAlignment="1">
      <alignment horizontal="center"/>
    </xf>
    <xf numFmtId="0" fontId="0" fillId="9" borderId="0" xfId="0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</xdr:row>
      <xdr:rowOff>38100</xdr:rowOff>
    </xdr:from>
    <xdr:to>
      <xdr:col>12</xdr:col>
      <xdr:colOff>294900</xdr:colOff>
      <xdr:row>7</xdr:row>
      <xdr:rowOff>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3391FAC5-DDD4-4CD6-9C2B-89906E043A0A}"/>
            </a:ext>
          </a:extLst>
        </xdr:cNvPr>
        <xdr:cNvSpPr/>
      </xdr:nvSpPr>
      <xdr:spPr>
        <a:xfrm>
          <a:off x="3390900" y="419100"/>
          <a:ext cx="60480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6. Funciones lógicas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4</xdr:col>
      <xdr:colOff>419100</xdr:colOff>
      <xdr:row>9</xdr:row>
      <xdr:rowOff>47625</xdr:rowOff>
    </xdr:from>
    <xdr:to>
      <xdr:col>8</xdr:col>
      <xdr:colOff>561975</xdr:colOff>
      <xdr:row>20</xdr:row>
      <xdr:rowOff>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224B61BC-EED3-43E6-8E0E-493D53788704}"/>
            </a:ext>
          </a:extLst>
        </xdr:cNvPr>
        <xdr:cNvSpPr/>
      </xdr:nvSpPr>
      <xdr:spPr>
        <a:xfrm>
          <a:off x="3467100" y="176212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Condición SI</a:t>
          </a:r>
        </a:p>
      </xdr:txBody>
    </xdr:sp>
    <xdr:clientData/>
  </xdr:twoCellAnchor>
  <xdr:twoCellAnchor>
    <xdr:from>
      <xdr:col>9</xdr:col>
      <xdr:colOff>95250</xdr:colOff>
      <xdr:row>9</xdr:row>
      <xdr:rowOff>28575</xdr:rowOff>
    </xdr:from>
    <xdr:to>
      <xdr:col>13</xdr:col>
      <xdr:colOff>238125</xdr:colOff>
      <xdr:row>19</xdr:row>
      <xdr:rowOff>171450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17FFFEB1-4214-40AD-BCC7-B77A0507FD80}"/>
            </a:ext>
          </a:extLst>
        </xdr:cNvPr>
        <xdr:cNvSpPr/>
      </xdr:nvSpPr>
      <xdr:spPr>
        <a:xfrm>
          <a:off x="6953250" y="17430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17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Condición Y</a:t>
          </a:r>
        </a:p>
      </xdr:txBody>
    </xdr:sp>
    <xdr:clientData/>
  </xdr:twoCellAnchor>
  <xdr:twoCellAnchor>
    <xdr:from>
      <xdr:col>13</xdr:col>
      <xdr:colOff>552450</xdr:colOff>
      <xdr:row>9</xdr:row>
      <xdr:rowOff>28575</xdr:rowOff>
    </xdr:from>
    <xdr:to>
      <xdr:col>17</xdr:col>
      <xdr:colOff>695325</xdr:colOff>
      <xdr:row>19</xdr:row>
      <xdr:rowOff>171450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B8B23460-5371-407D-8329-90DAADFF16FF}"/>
            </a:ext>
          </a:extLst>
        </xdr:cNvPr>
        <xdr:cNvSpPr/>
      </xdr:nvSpPr>
      <xdr:spPr>
        <a:xfrm>
          <a:off x="10458450" y="17430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18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Condición O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Condición XO</a:t>
          </a:r>
        </a:p>
      </xdr:txBody>
    </xdr:sp>
    <xdr:clientData/>
  </xdr:twoCellAnchor>
  <xdr:twoCellAnchor>
    <xdr:from>
      <xdr:col>0</xdr:col>
      <xdr:colOff>0</xdr:colOff>
      <xdr:row>9</xdr:row>
      <xdr:rowOff>57150</xdr:rowOff>
    </xdr:from>
    <xdr:to>
      <xdr:col>4</xdr:col>
      <xdr:colOff>142875</xdr:colOff>
      <xdr:row>20</xdr:row>
      <xdr:rowOff>9525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9629E132-9133-44DF-830D-3DF6480D7441}"/>
            </a:ext>
          </a:extLst>
        </xdr:cNvPr>
        <xdr:cNvSpPr/>
      </xdr:nvSpPr>
      <xdr:spPr>
        <a:xfrm>
          <a:off x="0" y="17716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Desigualdades e igualdades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304800</xdr:colOff>
      <xdr:row>9</xdr:row>
      <xdr:rowOff>14287</xdr:rowOff>
    </xdr:from>
    <xdr:ext cx="175369" cy="1753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835E4F5-B960-4C0F-B2D3-56D28734A53D}"/>
                </a:ext>
              </a:extLst>
            </xdr:cNvPr>
            <xdr:cNvSpPr txBox="1"/>
          </xdr:nvSpPr>
          <xdr:spPr>
            <a:xfrm>
              <a:off x="304800" y="1728787"/>
              <a:ext cx="175369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2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835E4F5-B960-4C0F-B2D3-56D28734A53D}"/>
                </a:ext>
              </a:extLst>
            </xdr:cNvPr>
            <xdr:cNvSpPr txBox="1"/>
          </xdr:nvSpPr>
          <xdr:spPr>
            <a:xfrm>
              <a:off x="304800" y="1728787"/>
              <a:ext cx="175369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2^3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2</xdr:col>
      <xdr:colOff>323850</xdr:colOff>
      <xdr:row>9</xdr:row>
      <xdr:rowOff>33337</xdr:rowOff>
    </xdr:from>
    <xdr:ext cx="175369" cy="1753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9EE1783-E508-4AE0-9AA7-4C3FAD66AFF3}"/>
                </a:ext>
              </a:extLst>
            </xdr:cNvPr>
            <xdr:cNvSpPr txBox="1"/>
          </xdr:nvSpPr>
          <xdr:spPr>
            <a:xfrm>
              <a:off x="1847850" y="1747837"/>
              <a:ext cx="175369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3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9EE1783-E508-4AE0-9AA7-4C3FAD66AFF3}"/>
                </a:ext>
              </a:extLst>
            </xdr:cNvPr>
            <xdr:cNvSpPr txBox="1"/>
          </xdr:nvSpPr>
          <xdr:spPr>
            <a:xfrm>
              <a:off x="1847850" y="1747837"/>
              <a:ext cx="175369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3^2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0</xdr:col>
      <xdr:colOff>304800</xdr:colOff>
      <xdr:row>10</xdr:row>
      <xdr:rowOff>14287</xdr:rowOff>
    </xdr:from>
    <xdr:ext cx="175369" cy="17466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9E97925-C8F2-4588-8CD9-7680B26CA129}"/>
                </a:ext>
              </a:extLst>
            </xdr:cNvPr>
            <xdr:cNvSpPr txBox="1"/>
          </xdr:nvSpPr>
          <xdr:spPr>
            <a:xfrm>
              <a:off x="304800" y="1919287"/>
              <a:ext cx="175369" cy="174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s-MX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2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p>
                    </m:sSup>
                  </m:oMath>
                </m:oMathPara>
              </a14:m>
              <a:endParaRPr lang="es-MX" sz="1100"/>
            </a:p>
          </xdr:txBody>
        </xdr:sp>
      </mc:Choice>
      <mc:Fallback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9E97925-C8F2-4588-8CD9-7680B26CA129}"/>
                </a:ext>
              </a:extLst>
            </xdr:cNvPr>
            <xdr:cNvSpPr txBox="1"/>
          </xdr:nvSpPr>
          <xdr:spPr>
            <a:xfrm>
              <a:off x="304800" y="1919287"/>
              <a:ext cx="175369" cy="174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2^4</a:t>
              </a:r>
              <a:endParaRPr lang="es-MX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A4A1-966B-46C6-ABE8-D86D51E48456}">
  <dimension ref="A1"/>
  <sheetViews>
    <sheetView tabSelected="1" workbookViewId="0"/>
  </sheetViews>
  <sheetFormatPr baseColWidth="10" defaultRowHeight="15" x14ac:dyDescent="0.25"/>
  <cols>
    <col min="1" max="16384" width="11.42578125" style="22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C3E34-C04E-436B-A9D3-D8F9B69A24C7}">
  <dimension ref="A1:D11"/>
  <sheetViews>
    <sheetView zoomScaleNormal="100" workbookViewId="0"/>
  </sheetViews>
  <sheetFormatPr baseColWidth="10" defaultColWidth="11.42578125" defaultRowHeight="15" x14ac:dyDescent="0.25"/>
  <cols>
    <col min="1" max="2" width="11.42578125" customWidth="1"/>
    <col min="4" max="4" width="11.85546875" bestFit="1" customWidth="1"/>
    <col min="14" max="14" width="11.42578125" customWidth="1"/>
    <col min="15" max="15" width="11.85546875" bestFit="1" customWidth="1"/>
  </cols>
  <sheetData>
    <row r="1" spans="1:4" ht="18.75" x14ac:dyDescent="0.3">
      <c r="A1" s="9" t="s">
        <v>10</v>
      </c>
    </row>
    <row r="3" spans="1:4" x14ac:dyDescent="0.25">
      <c r="A3" s="8" t="s">
        <v>9</v>
      </c>
      <c r="B3" s="8" t="s">
        <v>8</v>
      </c>
      <c r="C3" s="8" t="s">
        <v>7</v>
      </c>
      <c r="D3" s="8" t="s">
        <v>6</v>
      </c>
    </row>
    <row r="4" spans="1:4" x14ac:dyDescent="0.25">
      <c r="A4" s="7">
        <v>10</v>
      </c>
      <c r="B4" s="7" t="s">
        <v>4</v>
      </c>
      <c r="C4" s="7">
        <v>10</v>
      </c>
      <c r="D4" s="4">
        <f>GESTEP(A4,C4)</f>
        <v>1</v>
      </c>
    </row>
    <row r="5" spans="1:4" x14ac:dyDescent="0.25">
      <c r="A5" s="2">
        <v>9</v>
      </c>
      <c r="B5" s="2" t="s">
        <v>5</v>
      </c>
      <c r="C5" s="2">
        <v>7</v>
      </c>
      <c r="D5" s="1" t="b">
        <f>EXACT(A5,C5)</f>
        <v>0</v>
      </c>
    </row>
    <row r="6" spans="1:4" x14ac:dyDescent="0.25">
      <c r="A6" s="7">
        <v>90</v>
      </c>
      <c r="B6" s="7" t="s">
        <v>0</v>
      </c>
      <c r="C6" s="7">
        <v>89</v>
      </c>
      <c r="D6" s="4" t="b">
        <f>NOT(EXACT(A6,C6))</f>
        <v>1</v>
      </c>
    </row>
    <row r="7" spans="1:4" x14ac:dyDescent="0.25">
      <c r="A7" s="2">
        <v>74</v>
      </c>
      <c r="B7" s="2" t="s">
        <v>4</v>
      </c>
      <c r="C7" s="2">
        <v>80</v>
      </c>
      <c r="D7" s="1">
        <f>GESTEP(A7,C7)</f>
        <v>0</v>
      </c>
    </row>
    <row r="8" spans="1:4" x14ac:dyDescent="0.25">
      <c r="A8" s="7">
        <v>4</v>
      </c>
      <c r="B8" s="7" t="s">
        <v>3</v>
      </c>
      <c r="C8" s="7">
        <v>3</v>
      </c>
      <c r="D8" s="4" t="b">
        <f>NOT(GESTEP(A8,C8))</f>
        <v>0</v>
      </c>
    </row>
    <row r="9" spans="1:4" x14ac:dyDescent="0.25">
      <c r="A9" s="2">
        <v>8</v>
      </c>
      <c r="B9" s="2" t="s">
        <v>2</v>
      </c>
      <c r="C9" s="2">
        <v>7</v>
      </c>
      <c r="D9" s="1">
        <f>IF(EXACT(A9,C9),"FALSO",GESTEP(A9,C9))</f>
        <v>1</v>
      </c>
    </row>
    <row r="10" spans="1:4" x14ac:dyDescent="0.25">
      <c r="A10" s="5"/>
      <c r="B10" s="6" t="s">
        <v>1</v>
      </c>
      <c r="C10" s="5"/>
      <c r="D10" s="4" t="b">
        <f>IF(EXACT(2^3,3^2),TRUE,NOT(GESTEP(2^3,3^2)))</f>
        <v>1</v>
      </c>
    </row>
    <row r="11" spans="1:4" x14ac:dyDescent="0.25">
      <c r="A11" s="3"/>
      <c r="B11" s="2" t="s">
        <v>0</v>
      </c>
      <c r="C11" s="2">
        <v>16</v>
      </c>
      <c r="D11" s="1" t="b">
        <f>NOT(EXACT(2^4,C11))</f>
        <v>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498D0-1C7C-486D-B995-BEA2D2669883}">
  <dimension ref="A1:J10"/>
  <sheetViews>
    <sheetView workbookViewId="0">
      <selection sqref="A1:F2"/>
    </sheetView>
  </sheetViews>
  <sheetFormatPr baseColWidth="10" defaultColWidth="11.42578125" defaultRowHeight="15" x14ac:dyDescent="0.25"/>
  <cols>
    <col min="1" max="1" width="14.42578125" bestFit="1" customWidth="1"/>
    <col min="3" max="3" width="19.85546875" bestFit="1" customWidth="1"/>
    <col min="4" max="4" width="14.85546875" bestFit="1" customWidth="1"/>
    <col min="5" max="5" width="18.140625" bestFit="1" customWidth="1"/>
    <col min="6" max="6" width="11.42578125" customWidth="1"/>
    <col min="7" max="8" width="13.85546875" bestFit="1" customWidth="1"/>
    <col min="9" max="9" width="13.85546875" customWidth="1"/>
  </cols>
  <sheetData>
    <row r="1" spans="1:10" ht="15" customHeight="1" x14ac:dyDescent="0.25">
      <c r="A1" s="16" t="s">
        <v>25</v>
      </c>
      <c r="B1" s="16"/>
      <c r="C1" s="16"/>
      <c r="D1" s="16"/>
      <c r="E1" s="16"/>
      <c r="F1" s="16"/>
      <c r="G1" s="15"/>
    </row>
    <row r="2" spans="1:10" ht="15" customHeight="1" x14ac:dyDescent="0.25">
      <c r="A2" s="16"/>
      <c r="B2" s="16"/>
      <c r="C2" s="16"/>
      <c r="D2" s="16"/>
      <c r="E2" s="16"/>
      <c r="F2" s="16"/>
      <c r="G2" s="15"/>
    </row>
    <row r="4" spans="1:10" x14ac:dyDescent="0.25">
      <c r="A4" s="8" t="s">
        <v>24</v>
      </c>
      <c r="B4" s="8" t="s">
        <v>23</v>
      </c>
      <c r="C4" s="14" t="s">
        <v>22</v>
      </c>
      <c r="D4" s="8" t="s">
        <v>21</v>
      </c>
      <c r="E4" s="8" t="s">
        <v>20</v>
      </c>
      <c r="F4" s="8" t="s">
        <v>19</v>
      </c>
      <c r="G4" s="8" t="s">
        <v>18</v>
      </c>
      <c r="H4" s="8" t="s">
        <v>17</v>
      </c>
      <c r="I4" s="8" t="s">
        <v>16</v>
      </c>
      <c r="J4" s="8" t="s">
        <v>15</v>
      </c>
    </row>
    <row r="5" spans="1:10" x14ac:dyDescent="0.25">
      <c r="A5" s="7" t="s">
        <v>14</v>
      </c>
      <c r="B5" s="13">
        <v>300</v>
      </c>
      <c r="C5" s="7" t="s">
        <v>11</v>
      </c>
      <c r="D5" s="7" t="s">
        <v>11</v>
      </c>
      <c r="E5" s="12">
        <f>IF(A5="Normal",80,150)</f>
        <v>80</v>
      </c>
      <c r="F5" s="12">
        <f>B5+E5</f>
        <v>380</v>
      </c>
      <c r="G5" s="12">
        <f>IF(F5&gt;300,F5-50,F5)</f>
        <v>330</v>
      </c>
      <c r="H5" s="12">
        <f>IF(C5="SI",G5-25,G5)</f>
        <v>305</v>
      </c>
      <c r="I5" s="12">
        <f>IF(D5="SI",H5-25,H5)</f>
        <v>280</v>
      </c>
      <c r="J5" s="4" t="str">
        <f>IF(B5&gt;=300,"SI","NO")</f>
        <v>SI</v>
      </c>
    </row>
    <row r="6" spans="1:10" x14ac:dyDescent="0.25">
      <c r="A6" s="2" t="s">
        <v>13</v>
      </c>
      <c r="B6" s="11">
        <v>450</v>
      </c>
      <c r="C6" s="2" t="s">
        <v>12</v>
      </c>
      <c r="D6" s="2" t="s">
        <v>11</v>
      </c>
      <c r="E6" s="10">
        <f>IF(A6="Normal",80,150)</f>
        <v>150</v>
      </c>
      <c r="F6" s="10">
        <f>B6+E6</f>
        <v>600</v>
      </c>
      <c r="G6" s="10">
        <f>IF(F6&gt;300,F6-50,F6)</f>
        <v>550</v>
      </c>
      <c r="H6" s="10">
        <f>IF(C6="SI",G6-25,G6)</f>
        <v>550</v>
      </c>
      <c r="I6" s="10">
        <f>IF(D6="SI",H6-25,H6)</f>
        <v>525</v>
      </c>
      <c r="J6" s="1" t="str">
        <f>IF(B6&gt;=300,"SI","NO")</f>
        <v>SI</v>
      </c>
    </row>
    <row r="7" spans="1:10" x14ac:dyDescent="0.25">
      <c r="A7" s="7" t="s">
        <v>14</v>
      </c>
      <c r="B7" s="13">
        <v>220</v>
      </c>
      <c r="C7" s="7" t="s">
        <v>11</v>
      </c>
      <c r="D7" s="7" t="s">
        <v>12</v>
      </c>
      <c r="E7" s="12">
        <f>IF(A7="Normal",80,150)</f>
        <v>80</v>
      </c>
      <c r="F7" s="12">
        <f>B7+E7</f>
        <v>300</v>
      </c>
      <c r="G7" s="12">
        <f>IF(F7&gt;300,F7-50,F7)</f>
        <v>300</v>
      </c>
      <c r="H7" s="12">
        <f>IF(C7="SI",G7-25,G7)</f>
        <v>275</v>
      </c>
      <c r="I7" s="12">
        <f>IF(D7="SI",H7-25,H7)</f>
        <v>275</v>
      </c>
      <c r="J7" s="4" t="str">
        <f>IF(B7&gt;=300,"SI","NO")</f>
        <v>NO</v>
      </c>
    </row>
    <row r="8" spans="1:10" x14ac:dyDescent="0.25">
      <c r="A8" s="2" t="s">
        <v>14</v>
      </c>
      <c r="B8" s="11">
        <v>0</v>
      </c>
      <c r="C8" s="2" t="s">
        <v>12</v>
      </c>
      <c r="D8" s="2" t="s">
        <v>12</v>
      </c>
      <c r="E8" s="10">
        <f>IF(A8="Normal",80,150)</f>
        <v>80</v>
      </c>
      <c r="F8" s="10">
        <f>B8+E8</f>
        <v>80</v>
      </c>
      <c r="G8" s="10">
        <f>IF(F8&gt;300,F8-50,F8)</f>
        <v>80</v>
      </c>
      <c r="H8" s="10">
        <f>IF(C8="SI",G8-25,G8)</f>
        <v>80</v>
      </c>
      <c r="I8" s="10">
        <f>IF(D8="SI",H8-25,H8)</f>
        <v>80</v>
      </c>
      <c r="J8" s="1" t="str">
        <f>IF(B8&gt;=300,"SI","NO")</f>
        <v>NO</v>
      </c>
    </row>
    <row r="9" spans="1:10" x14ac:dyDescent="0.25">
      <c r="A9" s="7" t="s">
        <v>14</v>
      </c>
      <c r="B9" s="13">
        <v>110</v>
      </c>
      <c r="C9" s="7" t="s">
        <v>11</v>
      </c>
      <c r="D9" s="7" t="s">
        <v>12</v>
      </c>
      <c r="E9" s="12">
        <f>IF(A9="Normal",80,150)</f>
        <v>80</v>
      </c>
      <c r="F9" s="12">
        <f>B9+E9</f>
        <v>190</v>
      </c>
      <c r="G9" s="12">
        <f>IF(F9&gt;300,F9-50,F9)</f>
        <v>190</v>
      </c>
      <c r="H9" s="12">
        <f>IF(C9="SI",G9-25,G9)</f>
        <v>165</v>
      </c>
      <c r="I9" s="12">
        <f>IF(D9="SI",H9-25,H9)</f>
        <v>165</v>
      </c>
      <c r="J9" s="4" t="str">
        <f>IF(B9&gt;=300,"SI","NO")</f>
        <v>NO</v>
      </c>
    </row>
    <row r="10" spans="1:10" x14ac:dyDescent="0.25">
      <c r="A10" s="2" t="s">
        <v>13</v>
      </c>
      <c r="B10" s="11">
        <v>270</v>
      </c>
      <c r="C10" s="2" t="s">
        <v>12</v>
      </c>
      <c r="D10" s="2" t="s">
        <v>11</v>
      </c>
      <c r="E10" s="10">
        <f>IF(A10="Normal",80,150)</f>
        <v>150</v>
      </c>
      <c r="F10" s="10">
        <f>B10+E10</f>
        <v>420</v>
      </c>
      <c r="G10" s="10">
        <f>IF(F10&gt;300,F10-50,F10)</f>
        <v>370</v>
      </c>
      <c r="H10" s="10">
        <f>IF(C10="SI",G10-25,G10)</f>
        <v>370</v>
      </c>
      <c r="I10" s="10">
        <f>IF(D10="SI",H10-25,H10)</f>
        <v>345</v>
      </c>
      <c r="J10" s="1" t="str">
        <f>IF(B10&gt;=300,"SI","NO")</f>
        <v>NO</v>
      </c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3EDB2-26A7-4AD2-86D0-3424DC4D5366}">
  <dimension ref="A1:F10"/>
  <sheetViews>
    <sheetView workbookViewId="0">
      <selection sqref="A1:F2"/>
    </sheetView>
  </sheetViews>
  <sheetFormatPr baseColWidth="10" defaultColWidth="11.42578125" defaultRowHeight="15" x14ac:dyDescent="0.25"/>
  <cols>
    <col min="2" max="2" width="12.5703125" bestFit="1" customWidth="1"/>
    <col min="3" max="3" width="11.42578125" customWidth="1"/>
    <col min="4" max="4" width="12.28515625" bestFit="1" customWidth="1"/>
    <col min="5" max="5" width="14" bestFit="1" customWidth="1"/>
  </cols>
  <sheetData>
    <row r="1" spans="1:6" x14ac:dyDescent="0.25">
      <c r="A1" s="17" t="s">
        <v>41</v>
      </c>
      <c r="B1" s="17"/>
      <c r="C1" s="17"/>
      <c r="D1" s="17"/>
      <c r="E1" s="17"/>
      <c r="F1" s="17"/>
    </row>
    <row r="2" spans="1:6" x14ac:dyDescent="0.25">
      <c r="A2" s="17"/>
      <c r="B2" s="17"/>
      <c r="C2" s="17"/>
      <c r="D2" s="17"/>
      <c r="E2" s="17"/>
      <c r="F2" s="17"/>
    </row>
    <row r="4" spans="1:6" ht="15" customHeight="1" x14ac:dyDescent="0.25">
      <c r="A4" s="8" t="s">
        <v>40</v>
      </c>
      <c r="B4" s="8" t="s">
        <v>39</v>
      </c>
      <c r="C4" s="8" t="s">
        <v>38</v>
      </c>
      <c r="D4" s="8" t="s">
        <v>37</v>
      </c>
      <c r="E4" s="8" t="s">
        <v>36</v>
      </c>
    </row>
    <row r="5" spans="1:6" x14ac:dyDescent="0.25">
      <c r="A5" s="7">
        <v>5781</v>
      </c>
      <c r="B5" s="7" t="s">
        <v>30</v>
      </c>
      <c r="C5" s="7" t="s">
        <v>27</v>
      </c>
      <c r="D5" s="7" t="s">
        <v>35</v>
      </c>
      <c r="E5" s="4" t="b">
        <f>AND(A5&gt;5000,B5="Mexicana",C5="Si",D5&lt;&gt;"")</f>
        <v>1</v>
      </c>
    </row>
    <row r="6" spans="1:6" x14ac:dyDescent="0.25">
      <c r="A6" s="2">
        <v>1507</v>
      </c>
      <c r="B6" s="2" t="s">
        <v>34</v>
      </c>
      <c r="C6" s="2" t="s">
        <v>31</v>
      </c>
      <c r="D6" s="2"/>
      <c r="E6" s="1" t="b">
        <f>AND(A6&gt;5000,B6="Mexicana",C6="Si",D6&lt;&gt;"")</f>
        <v>0</v>
      </c>
    </row>
    <row r="7" spans="1:6" x14ac:dyDescent="0.25">
      <c r="A7" s="7">
        <v>5621</v>
      </c>
      <c r="B7" s="7" t="s">
        <v>30</v>
      </c>
      <c r="C7" s="7" t="s">
        <v>27</v>
      </c>
      <c r="D7" s="7" t="s">
        <v>33</v>
      </c>
      <c r="E7" s="4" t="b">
        <f>AND(A7&gt;5000,B7="Mexicana",C7="Si",D7&lt;&gt;"")</f>
        <v>1</v>
      </c>
    </row>
    <row r="8" spans="1:6" x14ac:dyDescent="0.25">
      <c r="A8" s="2">
        <v>5830</v>
      </c>
      <c r="B8" s="2" t="s">
        <v>32</v>
      </c>
      <c r="C8" s="2" t="s">
        <v>31</v>
      </c>
      <c r="D8" s="2"/>
      <c r="E8" s="1" t="b">
        <f>AND(A8&gt;5000,B8="Mexicana",C8="Si",D8&lt;&gt;"")</f>
        <v>0</v>
      </c>
    </row>
    <row r="9" spans="1:6" x14ac:dyDescent="0.25">
      <c r="A9" s="7">
        <v>2470</v>
      </c>
      <c r="B9" s="7" t="s">
        <v>30</v>
      </c>
      <c r="C9" s="7" t="s">
        <v>27</v>
      </c>
      <c r="D9" s="7" t="s">
        <v>29</v>
      </c>
      <c r="E9" s="4" t="b">
        <f>AND(A9&gt;5000,B9="Mexicana",C9="Si",D9&lt;&gt;"")</f>
        <v>0</v>
      </c>
    </row>
    <row r="10" spans="1:6" x14ac:dyDescent="0.25">
      <c r="A10" s="2">
        <v>5430</v>
      </c>
      <c r="B10" s="2" t="s">
        <v>28</v>
      </c>
      <c r="C10" s="2" t="s">
        <v>27</v>
      </c>
      <c r="D10" s="2" t="s">
        <v>26</v>
      </c>
      <c r="E10" s="1" t="b">
        <f>AND(A10&gt;5000,B10="Mexicana",C10="Si",D10&lt;&gt;"")</f>
        <v>0</v>
      </c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C814-184E-463D-BA21-AF9ADCBE0B20}">
  <dimension ref="A1:G10"/>
  <sheetViews>
    <sheetView workbookViewId="0">
      <selection sqref="A1:F2"/>
    </sheetView>
  </sheetViews>
  <sheetFormatPr baseColWidth="10" defaultColWidth="11.42578125" defaultRowHeight="15" x14ac:dyDescent="0.25"/>
  <cols>
    <col min="2" max="2" width="12.5703125" bestFit="1" customWidth="1"/>
    <col min="3" max="3" width="11.42578125" customWidth="1"/>
    <col min="4" max="4" width="12.28515625" bestFit="1" customWidth="1"/>
    <col min="5" max="5" width="14.28515625" customWidth="1"/>
    <col min="7" max="7" width="14.28515625" customWidth="1"/>
  </cols>
  <sheetData>
    <row r="1" spans="1:7" x14ac:dyDescent="0.25">
      <c r="A1" s="17" t="s">
        <v>41</v>
      </c>
      <c r="B1" s="17"/>
      <c r="C1" s="17"/>
      <c r="D1" s="17"/>
      <c r="E1" s="17"/>
      <c r="F1" s="17"/>
    </row>
    <row r="2" spans="1:7" x14ac:dyDescent="0.25">
      <c r="A2" s="17"/>
      <c r="B2" s="17"/>
      <c r="C2" s="17"/>
      <c r="D2" s="17"/>
      <c r="E2" s="17"/>
      <c r="F2" s="17"/>
    </row>
    <row r="3" spans="1:7" ht="15.75" thickBot="1" x14ac:dyDescent="0.3"/>
    <row r="4" spans="1:7" ht="15" customHeight="1" x14ac:dyDescent="0.25">
      <c r="A4" s="8" t="s">
        <v>40</v>
      </c>
      <c r="B4" s="8" t="s">
        <v>39</v>
      </c>
      <c r="C4" s="8" t="s">
        <v>38</v>
      </c>
      <c r="D4" s="8" t="s">
        <v>37</v>
      </c>
      <c r="E4" s="8" t="s">
        <v>36</v>
      </c>
      <c r="G4" s="21" t="s">
        <v>42</v>
      </c>
    </row>
    <row r="5" spans="1:7" x14ac:dyDescent="0.25">
      <c r="A5" s="7">
        <v>5781</v>
      </c>
      <c r="B5" s="7" t="s">
        <v>30</v>
      </c>
      <c r="C5" s="7" t="s">
        <v>27</v>
      </c>
      <c r="D5" s="7" t="s">
        <v>35</v>
      </c>
      <c r="E5" s="4" t="b">
        <f>OR(A5&gt;2000,B5="Colombiana",C5="Si",D5&lt;&gt;"")</f>
        <v>1</v>
      </c>
      <c r="G5" s="19" t="b">
        <f>_xlfn.XOR(B5="Mexicana",D5&lt;&gt;"")</f>
        <v>0</v>
      </c>
    </row>
    <row r="6" spans="1:7" x14ac:dyDescent="0.25">
      <c r="A6" s="2">
        <v>1507</v>
      </c>
      <c r="B6" s="2" t="s">
        <v>34</v>
      </c>
      <c r="C6" s="2" t="s">
        <v>31</v>
      </c>
      <c r="D6" s="2"/>
      <c r="E6" s="1" t="b">
        <f>OR(A6&gt;2000,B6="Colombiana",C6="Si",D6&lt;&gt;"")</f>
        <v>0</v>
      </c>
      <c r="G6" s="20" t="b">
        <f>_xlfn.XOR(B6="Mexicana",D6&lt;&gt;"")</f>
        <v>0</v>
      </c>
    </row>
    <row r="7" spans="1:7" x14ac:dyDescent="0.25">
      <c r="A7" s="7">
        <v>5621</v>
      </c>
      <c r="B7" s="7" t="s">
        <v>30</v>
      </c>
      <c r="C7" s="7" t="s">
        <v>27</v>
      </c>
      <c r="D7" s="7" t="s">
        <v>33</v>
      </c>
      <c r="E7" s="4" t="b">
        <f>OR(A7&gt;2000,B7="Colombiana",C7="Si",D7&lt;&gt;"")</f>
        <v>1</v>
      </c>
      <c r="G7" s="19" t="b">
        <f>_xlfn.XOR(B7="Mexicana",D7&lt;&gt;"")</f>
        <v>0</v>
      </c>
    </row>
    <row r="8" spans="1:7" x14ac:dyDescent="0.25">
      <c r="A8" s="2">
        <v>5830</v>
      </c>
      <c r="B8" s="2" t="s">
        <v>32</v>
      </c>
      <c r="C8" s="2" t="s">
        <v>31</v>
      </c>
      <c r="D8" s="2"/>
      <c r="E8" s="1" t="b">
        <f>OR(A8&gt;2000,B8="Colombiana",C8="Si",D8&lt;&gt;"")</f>
        <v>1</v>
      </c>
      <c r="G8" s="20" t="b">
        <f>_xlfn.XOR(B8="Mexicana",D8&lt;&gt;"")</f>
        <v>0</v>
      </c>
    </row>
    <row r="9" spans="1:7" x14ac:dyDescent="0.25">
      <c r="A9" s="7">
        <v>2470</v>
      </c>
      <c r="B9" s="7" t="s">
        <v>30</v>
      </c>
      <c r="C9" s="7" t="s">
        <v>27</v>
      </c>
      <c r="D9" s="7" t="s">
        <v>29</v>
      </c>
      <c r="E9" s="4" t="b">
        <f>OR(A9&gt;2000,B9="Colombiana",C9="Si",D9&lt;&gt;"")</f>
        <v>1</v>
      </c>
      <c r="G9" s="19" t="b">
        <f>_xlfn.XOR(B9="Mexicana",D9&lt;&gt;"")</f>
        <v>0</v>
      </c>
    </row>
    <row r="10" spans="1:7" ht="15.75" thickBot="1" x14ac:dyDescent="0.3">
      <c r="A10" s="2">
        <v>5430</v>
      </c>
      <c r="B10" s="2" t="s">
        <v>28</v>
      </c>
      <c r="C10" s="2" t="s">
        <v>27</v>
      </c>
      <c r="D10" s="2" t="s">
        <v>26</v>
      </c>
      <c r="E10" s="1" t="b">
        <f>OR(A10&gt;2000,B10="Colombiana",C10="Si",D10&lt;&gt;"")</f>
        <v>1</v>
      </c>
      <c r="G10" s="18" t="b">
        <f>_xlfn.XOR(B10="Mexicana",D10&lt;&gt;"")</f>
        <v>1</v>
      </c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Capítulo 6</vt:lpstr>
      <vt:lpstr>Actividad 15</vt:lpstr>
      <vt:lpstr>Actividad 16</vt:lpstr>
      <vt:lpstr>Actividad 17</vt:lpstr>
      <vt:lpstr>Actividad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2022-01-25T18:06:12Z</dcterms:created>
  <dcterms:modified xsi:type="dcterms:W3CDTF">2022-01-25T18:08:54Z</dcterms:modified>
</cp:coreProperties>
</file>