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9/"/>
    </mc:Choice>
  </mc:AlternateContent>
  <xr:revisionPtr revIDLastSave="62" documentId="8_{36F653DC-A7A3-44D2-BC3C-C153C83C3959}" xr6:coauthVersionLast="47" xr6:coauthVersionMax="47" xr10:uidLastSave="{3FBF6D47-7C7F-4270-84F6-10F5C36C2262}"/>
  <bookViews>
    <workbookView xWindow="-120" yWindow="-120" windowWidth="20730" windowHeight="11160" xr2:uid="{385CC608-443C-44A1-BF7E-5FEB6858BE19}"/>
  </bookViews>
  <sheets>
    <sheet name="Capítulo 9" sheetId="8" r:id="rId1"/>
    <sheet name="Actividad 32" sheetId="3" r:id="rId2"/>
    <sheet name="Actividad 33" sheetId="4" r:id="rId3"/>
    <sheet name="Actividad 34" sheetId="5" r:id="rId4"/>
    <sheet name="Actividad 35" sheetId="9" r:id="rId5"/>
    <sheet name="Actividad 36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9" l="1"/>
  <c r="C7" i="9"/>
  <c r="A10" i="9" s="1"/>
  <c r="C5" i="9"/>
  <c r="C4" i="9"/>
  <c r="L7" i="7" l="1"/>
  <c r="L8" i="7"/>
  <c r="L9" i="7"/>
  <c r="L6" i="7"/>
  <c r="L5" i="7"/>
  <c r="E5" i="3"/>
  <c r="E5" i="7"/>
  <c r="F5" i="7" s="1"/>
  <c r="G5" i="7" s="1"/>
  <c r="E6" i="7"/>
  <c r="F6" i="7" s="1"/>
  <c r="G6" i="7" s="1"/>
  <c r="E7" i="7"/>
  <c r="F7" i="7"/>
  <c r="G7" i="7" s="1"/>
  <c r="E8" i="7"/>
  <c r="F8" i="7"/>
  <c r="G8" i="7"/>
  <c r="I8" i="7" s="1"/>
  <c r="E9" i="7"/>
  <c r="F9" i="7" s="1"/>
  <c r="G9" i="7" s="1"/>
  <c r="B3" i="5"/>
  <c r="A5" i="5"/>
  <c r="B5" i="5" s="1"/>
  <c r="A6" i="5"/>
  <c r="G5" i="4"/>
  <c r="A5" i="4"/>
  <c r="G5" i="3"/>
  <c r="C5" i="4" s="1"/>
  <c r="E16" i="3"/>
  <c r="G16" i="3"/>
  <c r="I16" i="3"/>
  <c r="E5" i="4" s="1"/>
  <c r="E27" i="3"/>
  <c r="G27" i="3"/>
  <c r="E38" i="3"/>
  <c r="G38" i="3"/>
  <c r="I38" i="3"/>
  <c r="K38" i="3"/>
  <c r="E49" i="3"/>
  <c r="G49" i="3"/>
  <c r="E60" i="3"/>
  <c r="G60" i="3"/>
  <c r="I60" i="3"/>
  <c r="K60" i="3"/>
  <c r="I9" i="7" l="1"/>
  <c r="J9" i="7" s="1"/>
  <c r="K9" i="7" s="1"/>
  <c r="I6" i="7"/>
  <c r="J6" i="7" s="1"/>
  <c r="K6" i="7" s="1"/>
  <c r="I7" i="7"/>
  <c r="J7" i="7" s="1"/>
  <c r="K7" i="7" s="1"/>
  <c r="I5" i="7"/>
  <c r="J5" i="7" s="1"/>
  <c r="K5" i="7" s="1"/>
  <c r="J8" i="7"/>
  <c r="K8" i="7" s="1"/>
</calcChain>
</file>

<file path=xl/sharedStrings.xml><?xml version="1.0" encoding="utf-8"?>
<sst xmlns="http://schemas.openxmlformats.org/spreadsheetml/2006/main" count="37" uniqueCount="21">
  <si>
    <t>Parte amarilla</t>
  </si>
  <si>
    <t>Parte gris</t>
  </si>
  <si>
    <t>Parte azúl</t>
  </si>
  <si>
    <t>Parte naranja</t>
  </si>
  <si>
    <t>Fracciones</t>
  </si>
  <si>
    <t>DIVISIONES</t>
  </si>
  <si>
    <t>MULTIP.</t>
  </si>
  <si>
    <t>RESTAS</t>
  </si>
  <si>
    <t>SUMAS</t>
  </si>
  <si>
    <t>Porcentaje que ahorro</t>
  </si>
  <si>
    <t>Diferencia</t>
  </si>
  <si>
    <t>Costo final</t>
  </si>
  <si>
    <t>Dinero electronico</t>
  </si>
  <si>
    <t>% de dinero electronico</t>
  </si>
  <si>
    <t>Rebaja sobre rebaja</t>
  </si>
  <si>
    <t>Rebaja</t>
  </si>
  <si>
    <t>IVA</t>
  </si>
  <si>
    <t>Costo del producto</t>
  </si>
  <si>
    <t>Tienda departamental</t>
  </si>
  <si>
    <t>Fracciones equivalentes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</si>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</sst>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1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2" fontId="0" fillId="7" borderId="0" xfId="0" applyNumberFormat="1" applyFill="1" applyAlignment="1">
      <alignment horizontal="center"/>
    </xf>
    <xf numFmtId="12" fontId="0" fillId="8" borderId="0" xfId="0" applyNumberFormat="1" applyFill="1" applyAlignment="1">
      <alignment horizontal="center"/>
    </xf>
    <xf numFmtId="12" fontId="0" fillId="9" borderId="0" xfId="0" applyNumberFormat="1" applyFill="1" applyAlignment="1">
      <alignment horizontal="center"/>
    </xf>
    <xf numFmtId="12" fontId="0" fillId="10" borderId="0" xfId="0" applyNumberFormat="1" applyFill="1" applyAlignment="1">
      <alignment horizontal="center"/>
    </xf>
    <xf numFmtId="12" fontId="0" fillId="11" borderId="0" xfId="0" applyNumberFormat="1" applyFill="1" applyAlignment="1">
      <alignment horizontal="center"/>
    </xf>
    <xf numFmtId="12" fontId="0" fillId="12" borderId="0" xfId="0" applyNumberFormat="1" applyFill="1" applyAlignment="1">
      <alignment horizontal="center"/>
    </xf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9" xfId="0" applyFill="1" applyBorder="1" applyAlignment="1">
      <alignment horizontal="center"/>
    </xf>
    <xf numFmtId="0" fontId="0" fillId="4" borderId="9" xfId="1" applyNumberFormat="1" applyFont="1" applyFill="1" applyBorder="1" applyAlignment="1">
      <alignment horizontal="center"/>
    </xf>
    <xf numFmtId="0" fontId="0" fillId="3" borderId="9" xfId="1" applyNumberFormat="1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44" fontId="0" fillId="3" borderId="10" xfId="2" applyFont="1" applyFill="1" applyBorder="1" applyAlignment="1">
      <alignment horizontal="center"/>
    </xf>
    <xf numFmtId="9" fontId="0" fillId="3" borderId="10" xfId="1" applyFont="1" applyFill="1" applyBorder="1" applyAlignment="1">
      <alignment horizontal="center"/>
    </xf>
    <xf numFmtId="44" fontId="0" fillId="4" borderId="10" xfId="2" applyFont="1" applyFill="1" applyBorder="1" applyAlignment="1">
      <alignment horizontal="center"/>
    </xf>
    <xf numFmtId="9" fontId="0" fillId="4" borderId="10" xfId="1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 wrapText="1"/>
    </xf>
    <xf numFmtId="44" fontId="5" fillId="3" borderId="10" xfId="2" applyFont="1" applyFill="1" applyBorder="1" applyAlignment="1">
      <alignment horizontal="center"/>
    </xf>
    <xf numFmtId="9" fontId="5" fillId="3" borderId="10" xfId="1" applyFont="1" applyFill="1" applyBorder="1" applyAlignment="1">
      <alignment horizontal="center"/>
    </xf>
    <xf numFmtId="44" fontId="5" fillId="4" borderId="10" xfId="2" applyFont="1" applyFill="1" applyBorder="1" applyAlignment="1">
      <alignment horizontal="center"/>
    </xf>
    <xf numFmtId="9" fontId="5" fillId="4" borderId="10" xfId="1" applyFont="1" applyFill="1" applyBorder="1" applyAlignment="1">
      <alignment horizontal="center"/>
    </xf>
    <xf numFmtId="9" fontId="1" fillId="3" borderId="10" xfId="1" applyFont="1" applyFill="1" applyBorder="1" applyAlignment="1">
      <alignment horizontal="center"/>
    </xf>
    <xf numFmtId="9" fontId="1" fillId="4" borderId="10" xfId="1" applyFont="1" applyFill="1" applyBorder="1" applyAlignment="1">
      <alignment horizontal="center"/>
    </xf>
    <xf numFmtId="0" fontId="0" fillId="15" borderId="14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3" fillId="6" borderId="0" xfId="0" applyFont="1" applyFill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0" fontId="0" fillId="13" borderId="15" xfId="0" applyFill="1" applyBorder="1" applyAlignment="1">
      <alignment horizontal="center"/>
    </xf>
    <xf numFmtId="0" fontId="0" fillId="13" borderId="16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9C6-4990-A170-C812933BD5C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9C6-4990-A170-C812933BD5C6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32'!$A$4:$A$5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C6-4990-A170-C812933BD5C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D81-46BF-92B6-90B0869244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D81-46BF-92B6-90B0869244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D81-46BF-92B6-90B0869244D6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32'!$A$15:$A$17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81-46BF-92B6-90B0869244D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638-464B-A4EF-6CA65D04507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638-464B-A4EF-6CA65D04507F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32'!$A$26:$A$27</c:f>
              <c:numCache>
                <c:formatCode>General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38-464B-A4EF-6CA65D04507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8D0-442B-AEDE-34916B9CE7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8D0-442B-AEDE-34916B9CE7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8D0-442B-AEDE-34916B9CE7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8D0-442B-AEDE-34916B9CE7F1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32'!$A$37:$A$40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D0-442B-AEDE-34916B9CE7F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FD6-4166-B3A5-58A8A9F64C4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FD6-4166-B3A5-58A8A9F64C4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32'!$A$48:$A$49</c:f>
              <c:numCache>
                <c:formatCode>General</c:formatCode>
                <c:ptCount val="2"/>
                <c:pt idx="0">
                  <c:v>3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D6-4166-B3A5-58A8A9F64C4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043-4FBC-8523-016D1120919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043-4FBC-8523-016D1120919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043-4FBC-8523-016D1120919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043-4FBC-8523-016D11209199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32'!$A$59:$A$62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043-4FBC-8523-016D1120919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BB-4E44-9D1E-7F58B76696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6BB-4E44-9D1E-7F58B76696CE}"/>
              </c:ext>
            </c:extLst>
          </c:dPt>
          <c:val>
            <c:numRef>
              <c:f>'Actividad 34'!$A$5:$B$5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BB-4E44-9D1E-7F58B7669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C0C579F2-F8B8-41C6-AC00-44E6F1388FE6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9. Sentido numérico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0</xdr:col>
      <xdr:colOff>85725</xdr:colOff>
      <xdr:row>7</xdr:row>
      <xdr:rowOff>142875</xdr:rowOff>
    </xdr:from>
    <xdr:to>
      <xdr:col>4</xdr:col>
      <xdr:colOff>228600</xdr:colOff>
      <xdr:row>18</xdr:row>
      <xdr:rowOff>95250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B47EB47F-691E-43C8-97AB-0037F4ECBA49}"/>
            </a:ext>
          </a:extLst>
        </xdr:cNvPr>
        <xdr:cNvSpPr/>
      </xdr:nvSpPr>
      <xdr:spPr>
        <a:xfrm>
          <a:off x="85725" y="14763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Conversión de porcentajes a fracciones</a:t>
          </a:r>
        </a:p>
      </xdr:txBody>
    </xdr:sp>
    <xdr:clientData/>
  </xdr:twoCellAnchor>
  <xdr:twoCellAnchor>
    <xdr:from>
      <xdr:col>4</xdr:col>
      <xdr:colOff>371475</xdr:colOff>
      <xdr:row>7</xdr:row>
      <xdr:rowOff>180975</xdr:rowOff>
    </xdr:from>
    <xdr:to>
      <xdr:col>8</xdr:col>
      <xdr:colOff>581025</xdr:colOff>
      <xdr:row>18</xdr:row>
      <xdr:rowOff>133350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C71F2F82-9A69-4F95-BB8B-DC0846870491}"/>
            </a:ext>
          </a:extLst>
        </xdr:cNvPr>
        <xdr:cNvSpPr/>
      </xdr:nvSpPr>
      <xdr:spPr>
        <a:xfrm>
          <a:off x="3419475" y="1514475"/>
          <a:ext cx="32575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Operaciones con fracciones</a:t>
          </a:r>
        </a:p>
      </xdr:txBody>
    </xdr:sp>
    <xdr:clientData/>
  </xdr:twoCellAnchor>
  <xdr:twoCellAnchor>
    <xdr:from>
      <xdr:col>8</xdr:col>
      <xdr:colOff>695325</xdr:colOff>
      <xdr:row>8</xdr:row>
      <xdr:rowOff>19050</xdr:rowOff>
    </xdr:from>
    <xdr:to>
      <xdr:col>13</xdr:col>
      <xdr:colOff>142875</xdr:colOff>
      <xdr:row>18</xdr:row>
      <xdr:rowOff>161925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782D6263-A9DC-4D2F-B5E6-82E12B42C906}"/>
            </a:ext>
          </a:extLst>
        </xdr:cNvPr>
        <xdr:cNvSpPr/>
      </xdr:nvSpPr>
      <xdr:spPr>
        <a:xfrm>
          <a:off x="6791325" y="1543050"/>
          <a:ext cx="32575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Graficación de fracciones</a:t>
          </a:r>
        </a:p>
      </xdr:txBody>
    </xdr:sp>
    <xdr:clientData/>
  </xdr:twoCellAnchor>
  <xdr:twoCellAnchor>
    <xdr:from>
      <xdr:col>13</xdr:col>
      <xdr:colOff>228600</xdr:colOff>
      <xdr:row>8</xdr:row>
      <xdr:rowOff>28575</xdr:rowOff>
    </xdr:from>
    <xdr:to>
      <xdr:col>17</xdr:col>
      <xdr:colOff>438150</xdr:colOff>
      <xdr:row>18</xdr:row>
      <xdr:rowOff>171450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77C2AEA3-80F6-4E94-9FA7-4306EAE93D61}"/>
            </a:ext>
          </a:extLst>
        </xdr:cNvPr>
        <xdr:cNvSpPr/>
      </xdr:nvSpPr>
      <xdr:spPr>
        <a:xfrm>
          <a:off x="10134600" y="1552575"/>
          <a:ext cx="32575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Porcentajes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176211</xdr:rowOff>
    </xdr:from>
    <xdr:to>
      <xdr:col>3</xdr:col>
      <xdr:colOff>702001</xdr:colOff>
      <xdr:row>12</xdr:row>
      <xdr:rowOff>179211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94A4259-8A06-4543-8014-A0338551A3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</xdr:row>
      <xdr:rowOff>166687</xdr:rowOff>
    </xdr:from>
    <xdr:to>
      <xdr:col>3</xdr:col>
      <xdr:colOff>702000</xdr:colOff>
      <xdr:row>23</xdr:row>
      <xdr:rowOff>169687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4442BC-7D8C-40A5-96A2-1133CA9067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24</xdr:row>
      <xdr:rowOff>176212</xdr:rowOff>
    </xdr:from>
    <xdr:to>
      <xdr:col>3</xdr:col>
      <xdr:colOff>711525</xdr:colOff>
      <xdr:row>34</xdr:row>
      <xdr:rowOff>179212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A18D9D7-F39C-4D02-9417-8D70117C3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176212</xdr:rowOff>
    </xdr:from>
    <xdr:to>
      <xdr:col>3</xdr:col>
      <xdr:colOff>702000</xdr:colOff>
      <xdr:row>45</xdr:row>
      <xdr:rowOff>179212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C51FB5F-7164-4D0B-95E8-1D2872338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166687</xdr:rowOff>
    </xdr:from>
    <xdr:to>
      <xdr:col>3</xdr:col>
      <xdr:colOff>702000</xdr:colOff>
      <xdr:row>56</xdr:row>
      <xdr:rowOff>169687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F0AC8180-54B5-4D9D-A9F1-C4D67E8ACE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57</xdr:row>
      <xdr:rowOff>185737</xdr:rowOff>
    </xdr:from>
    <xdr:to>
      <xdr:col>3</xdr:col>
      <xdr:colOff>702000</xdr:colOff>
      <xdr:row>67</xdr:row>
      <xdr:rowOff>188737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BA2813C7-C715-4B89-9E98-1455A76831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0</xdr:rowOff>
    </xdr:from>
    <xdr:to>
      <xdr:col>9</xdr:col>
      <xdr:colOff>180975</xdr:colOff>
      <xdr:row>16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6F12F3-676C-4BDB-85C5-ABB30D871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123825</xdr:colOff>
      <xdr:row>7</xdr:row>
      <xdr:rowOff>90487</xdr:rowOff>
    </xdr:from>
    <xdr:ext cx="1278299" cy="5824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5EC39A5-3EAD-487F-8F7D-C6A0F332D954}"/>
                </a:ext>
              </a:extLst>
            </xdr:cNvPr>
            <xdr:cNvSpPr txBox="1"/>
          </xdr:nvSpPr>
          <xdr:spPr>
            <a:xfrm>
              <a:off x="123825" y="1423987"/>
              <a:ext cx="1278299" cy="5824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2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𝟓</m:t>
                        </m:r>
                      </m:num>
                      <m:den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2000" b="1" i="1">
                        <a:latin typeface="Cambria Math" panose="02040503050406030204" pitchFamily="18" charset="0"/>
                      </a:rPr>
                      <m:t>=−</m:t>
                    </m:r>
                    <m:r>
                      <a:rPr lang="es-MX" sz="2000" b="1" i="1">
                        <a:latin typeface="Cambria Math" panose="02040503050406030204" pitchFamily="18" charset="0"/>
                      </a:rPr>
                      <m:t>𝟐</m:t>
                    </m:r>
                    <m:f>
                      <m:fPr>
                        <m:ctrlPr>
                          <a:rPr lang="es-MX" sz="2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𝟏</m:t>
                        </m:r>
                      </m:num>
                      <m:den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</m:oMath>
                </m:oMathPara>
              </a14:m>
              <a:endParaRPr lang="es-MX" sz="2000" b="1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5EC39A5-3EAD-487F-8F7D-C6A0F332D954}"/>
                </a:ext>
              </a:extLst>
            </xdr:cNvPr>
            <xdr:cNvSpPr txBox="1"/>
          </xdr:nvSpPr>
          <xdr:spPr>
            <a:xfrm>
              <a:off x="123825" y="1423987"/>
              <a:ext cx="1278299" cy="5824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2000" b="1" i="0">
                  <a:latin typeface="Cambria Math" panose="02040503050406030204" pitchFamily="18" charset="0"/>
                </a:rPr>
                <a:t>(−𝟓)/𝟐=−𝟐 𝟏/𝟐</a:t>
              </a:r>
              <a:endParaRPr lang="es-MX" sz="2000" b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CDDB4-0436-4EE9-8077-C6DA3EDF7DFC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8BB21-21A2-488F-917A-6F165949B0FC}">
  <dimension ref="A1:K62"/>
  <sheetViews>
    <sheetView workbookViewId="0">
      <selection sqref="A1:G2"/>
    </sheetView>
  </sheetViews>
  <sheetFormatPr baseColWidth="10" defaultRowHeight="15" x14ac:dyDescent="0.25"/>
  <cols>
    <col min="5" max="5" width="12.7109375" style="3" bestFit="1" customWidth="1"/>
    <col min="6" max="8" width="11.42578125" style="3"/>
    <col min="9" max="10" width="11.42578125" style="2"/>
    <col min="11" max="11" width="13.28515625" style="2" bestFit="1" customWidth="1"/>
  </cols>
  <sheetData>
    <row r="1" spans="1:9" x14ac:dyDescent="0.25">
      <c r="A1" s="40" t="s">
        <v>4</v>
      </c>
      <c r="B1" s="40"/>
      <c r="C1" s="40"/>
      <c r="D1" s="40"/>
      <c r="E1" s="40"/>
      <c r="F1" s="40"/>
      <c r="G1" s="40"/>
    </row>
    <row r="2" spans="1:9" x14ac:dyDescent="0.25">
      <c r="A2" s="40"/>
      <c r="B2" s="40"/>
      <c r="C2" s="40"/>
      <c r="D2" s="40"/>
      <c r="E2" s="40"/>
      <c r="F2" s="40"/>
      <c r="G2" s="40"/>
    </row>
    <row r="4" spans="1:9" x14ac:dyDescent="0.25">
      <c r="A4">
        <v>1</v>
      </c>
      <c r="E4" s="11" t="s">
        <v>3</v>
      </c>
      <c r="G4" s="10" t="s">
        <v>2</v>
      </c>
    </row>
    <row r="5" spans="1:9" x14ac:dyDescent="0.25">
      <c r="A5">
        <v>1</v>
      </c>
      <c r="E5" s="7">
        <f>50%</f>
        <v>0.5</v>
      </c>
      <c r="F5" s="2"/>
      <c r="G5" s="6">
        <f>50%</f>
        <v>0.5</v>
      </c>
    </row>
    <row r="15" spans="1:9" x14ac:dyDescent="0.25">
      <c r="A15">
        <v>1</v>
      </c>
      <c r="E15" s="11" t="s">
        <v>3</v>
      </c>
      <c r="G15" s="10" t="s">
        <v>2</v>
      </c>
      <c r="I15" s="9" t="s">
        <v>1</v>
      </c>
    </row>
    <row r="16" spans="1:9" x14ac:dyDescent="0.25">
      <c r="A16">
        <v>1</v>
      </c>
      <c r="E16" s="7">
        <f>33%</f>
        <v>0.33</v>
      </c>
      <c r="F16" s="2"/>
      <c r="G16" s="6">
        <f>34%</f>
        <v>0.34</v>
      </c>
      <c r="I16" s="5">
        <f>33%</f>
        <v>0.33</v>
      </c>
    </row>
    <row r="17" spans="1:7" x14ac:dyDescent="0.25">
      <c r="A17">
        <v>1</v>
      </c>
    </row>
    <row r="26" spans="1:7" x14ac:dyDescent="0.25">
      <c r="A26">
        <v>2</v>
      </c>
      <c r="E26" s="11" t="s">
        <v>3</v>
      </c>
      <c r="G26" s="10" t="s">
        <v>2</v>
      </c>
    </row>
    <row r="27" spans="1:7" x14ac:dyDescent="0.25">
      <c r="A27">
        <v>1</v>
      </c>
      <c r="E27" s="7">
        <f>33%</f>
        <v>0.33</v>
      </c>
      <c r="F27" s="2"/>
      <c r="G27" s="6">
        <f>67%</f>
        <v>0.67</v>
      </c>
    </row>
    <row r="37" spans="1:11" x14ac:dyDescent="0.25">
      <c r="A37">
        <v>2</v>
      </c>
      <c r="E37" s="11" t="s">
        <v>3</v>
      </c>
      <c r="G37" s="10" t="s">
        <v>2</v>
      </c>
      <c r="I37" s="9" t="s">
        <v>1</v>
      </c>
      <c r="K37" s="8" t="s">
        <v>0</v>
      </c>
    </row>
    <row r="38" spans="1:11" x14ac:dyDescent="0.25">
      <c r="A38">
        <v>3</v>
      </c>
      <c r="E38" s="7">
        <f>30%</f>
        <v>0.3</v>
      </c>
      <c r="F38" s="2"/>
      <c r="G38" s="6">
        <f>20%</f>
        <v>0.2</v>
      </c>
      <c r="I38" s="5">
        <f>10%</f>
        <v>0.1</v>
      </c>
      <c r="K38" s="4">
        <f>40%</f>
        <v>0.4</v>
      </c>
    </row>
    <row r="39" spans="1:11" x14ac:dyDescent="0.25">
      <c r="A39">
        <v>1</v>
      </c>
    </row>
    <row r="40" spans="1:11" x14ac:dyDescent="0.25">
      <c r="A40">
        <v>4</v>
      </c>
    </row>
    <row r="48" spans="1:11" x14ac:dyDescent="0.25">
      <c r="A48">
        <v>3</v>
      </c>
      <c r="E48" s="11" t="s">
        <v>3</v>
      </c>
      <c r="G48" s="10" t="s">
        <v>2</v>
      </c>
    </row>
    <row r="49" spans="1:11" x14ac:dyDescent="0.25">
      <c r="A49">
        <v>1</v>
      </c>
      <c r="E49" s="7">
        <f>25%</f>
        <v>0.25</v>
      </c>
      <c r="F49" s="2"/>
      <c r="G49" s="6">
        <f>75%</f>
        <v>0.75</v>
      </c>
    </row>
    <row r="59" spans="1:11" x14ac:dyDescent="0.25">
      <c r="A59">
        <v>1</v>
      </c>
      <c r="E59" s="11" t="s">
        <v>3</v>
      </c>
      <c r="G59" s="10" t="s">
        <v>2</v>
      </c>
      <c r="I59" s="9" t="s">
        <v>1</v>
      </c>
      <c r="K59" s="8" t="s">
        <v>0</v>
      </c>
    </row>
    <row r="60" spans="1:11" x14ac:dyDescent="0.25">
      <c r="A60">
        <v>3</v>
      </c>
      <c r="E60" s="7">
        <f>19%</f>
        <v>0.19</v>
      </c>
      <c r="F60" s="2"/>
      <c r="G60" s="6">
        <f>6%</f>
        <v>0.06</v>
      </c>
      <c r="I60" s="5">
        <f>31%</f>
        <v>0.31</v>
      </c>
      <c r="K60" s="4">
        <f>44%</f>
        <v>0.44</v>
      </c>
    </row>
    <row r="61" spans="1:11" x14ac:dyDescent="0.25">
      <c r="A61">
        <v>5</v>
      </c>
    </row>
    <row r="62" spans="1:11" x14ac:dyDescent="0.25">
      <c r="A62">
        <v>7</v>
      </c>
    </row>
  </sheetData>
  <mergeCells count="1">
    <mergeCell ref="A1:G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116F3-1803-4402-A95B-09D4BAB58C1B}">
  <dimension ref="A1:G5"/>
  <sheetViews>
    <sheetView workbookViewId="0">
      <selection sqref="A1:G2"/>
    </sheetView>
  </sheetViews>
  <sheetFormatPr baseColWidth="10" defaultRowHeight="15" x14ac:dyDescent="0.25"/>
  <sheetData>
    <row r="1" spans="1:7" x14ac:dyDescent="0.25">
      <c r="A1" s="40" t="s">
        <v>4</v>
      </c>
      <c r="B1" s="40"/>
      <c r="C1" s="40"/>
      <c r="D1" s="40"/>
      <c r="E1" s="40"/>
      <c r="F1" s="40"/>
      <c r="G1" s="40"/>
    </row>
    <row r="2" spans="1:7" x14ac:dyDescent="0.25">
      <c r="A2" s="40"/>
      <c r="B2" s="40"/>
      <c r="C2" s="40"/>
      <c r="D2" s="40"/>
      <c r="E2" s="40"/>
      <c r="F2" s="40"/>
      <c r="G2" s="40"/>
    </row>
    <row r="3" spans="1:7" x14ac:dyDescent="0.25">
      <c r="A3" s="3"/>
      <c r="B3" s="3"/>
      <c r="C3" s="3"/>
      <c r="D3" s="3"/>
      <c r="E3" s="3"/>
      <c r="F3" s="3"/>
      <c r="G3" s="3"/>
    </row>
    <row r="4" spans="1:7" x14ac:dyDescent="0.25">
      <c r="A4" s="11" t="s">
        <v>8</v>
      </c>
      <c r="B4" s="3"/>
      <c r="C4" s="10" t="s">
        <v>7</v>
      </c>
      <c r="D4" s="3"/>
      <c r="E4" s="13" t="s">
        <v>6</v>
      </c>
      <c r="F4" s="3"/>
      <c r="G4" s="12" t="s">
        <v>5</v>
      </c>
    </row>
    <row r="5" spans="1:7" x14ac:dyDescent="0.25">
      <c r="A5" s="7">
        <f>'Actividad 32'!E5+'Actividad 32'!E16+'Actividad 32'!E27+'Actividad 32'!E38+'Actividad 32'!E49+'Actividad 32'!E60</f>
        <v>1.9000000000000001</v>
      </c>
      <c r="B5" s="2"/>
      <c r="C5" s="6">
        <f>-'Actividad 32'!G5-'Actividad 32'!G16-'Actividad 32'!G27-'Actividad 32'!G38-'Actividad 32'!G49-'Actividad 32'!G60</f>
        <v>-2.52</v>
      </c>
      <c r="D5" s="3"/>
      <c r="E5" s="5">
        <f>'Actividad 32'!I16*'Actividad 32'!I38</f>
        <v>3.3000000000000002E-2</v>
      </c>
      <c r="F5" s="3"/>
      <c r="G5" s="4">
        <f>'Actividad 32'!K38/'Actividad 32'!K60</f>
        <v>0.90909090909090917</v>
      </c>
    </row>
  </sheetData>
  <mergeCells count="1">
    <mergeCell ref="A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E3166-72C8-4F4C-93E5-2A2C704EC773}">
  <dimension ref="A1:C11"/>
  <sheetViews>
    <sheetView workbookViewId="0"/>
  </sheetViews>
  <sheetFormatPr baseColWidth="10" defaultRowHeight="15" x14ac:dyDescent="0.25"/>
  <cols>
    <col min="1" max="3" width="7.85546875" customWidth="1"/>
  </cols>
  <sheetData>
    <row r="1" spans="1:3" ht="15.75" thickBot="1" x14ac:dyDescent="0.3">
      <c r="A1" s="26">
        <v>2</v>
      </c>
    </row>
    <row r="2" spans="1:3" ht="15.75" thickBot="1" x14ac:dyDescent="0.3">
      <c r="A2" s="3"/>
    </row>
    <row r="3" spans="1:3" ht="15.75" thickBot="1" x14ac:dyDescent="0.3">
      <c r="A3" s="25">
        <v>-5</v>
      </c>
      <c r="B3" s="24">
        <f>A1-ABS(A3)</f>
        <v>-3</v>
      </c>
    </row>
    <row r="4" spans="1:3" ht="15.75" thickBot="1" x14ac:dyDescent="0.3"/>
    <row r="5" spans="1:3" ht="15.75" thickBot="1" x14ac:dyDescent="0.3">
      <c r="A5" s="23">
        <f>IF(ABS(A3)&gt;A1,MOD(A3,A1),A3)</f>
        <v>1</v>
      </c>
      <c r="B5" s="22">
        <f>A1-ABS(A5)</f>
        <v>1</v>
      </c>
    </row>
    <row r="6" spans="1:3" ht="15.75" thickBot="1" x14ac:dyDescent="0.3">
      <c r="A6" s="22">
        <f>QUOTIENT(A3,A1)</f>
        <v>-2</v>
      </c>
    </row>
    <row r="7" spans="1:3" ht="15.75" thickBot="1" x14ac:dyDescent="0.3"/>
    <row r="8" spans="1:3" x14ac:dyDescent="0.25">
      <c r="A8" s="21"/>
      <c r="B8" s="20"/>
      <c r="C8" s="19"/>
    </row>
    <row r="9" spans="1:3" x14ac:dyDescent="0.25">
      <c r="A9" s="18"/>
      <c r="B9" s="1"/>
      <c r="C9" s="17"/>
    </row>
    <row r="10" spans="1:3" x14ac:dyDescent="0.25">
      <c r="A10" s="18"/>
      <c r="B10" s="1"/>
      <c r="C10" s="17"/>
    </row>
    <row r="11" spans="1:3" ht="15.75" thickBot="1" x14ac:dyDescent="0.3">
      <c r="A11" s="16"/>
      <c r="B11" s="15"/>
      <c r="C11" s="1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883EA-0594-4FD9-82EE-BFAFD251449B}">
  <dimension ref="A1:G10"/>
  <sheetViews>
    <sheetView workbookViewId="0">
      <selection sqref="A1:G2"/>
    </sheetView>
  </sheetViews>
  <sheetFormatPr baseColWidth="10" defaultRowHeight="15" x14ac:dyDescent="0.25"/>
  <sheetData>
    <row r="1" spans="1:7" ht="15" customHeight="1" x14ac:dyDescent="0.25">
      <c r="A1" s="40" t="s">
        <v>19</v>
      </c>
      <c r="B1" s="40"/>
      <c r="C1" s="40"/>
      <c r="D1" s="40"/>
      <c r="E1" s="40"/>
      <c r="F1" s="40"/>
      <c r="G1" s="40"/>
    </row>
    <row r="2" spans="1:7" ht="15" customHeight="1" x14ac:dyDescent="0.25">
      <c r="A2" s="40"/>
      <c r="B2" s="40"/>
      <c r="C2" s="40"/>
      <c r="D2" s="40"/>
      <c r="E2" s="40"/>
      <c r="F2" s="40"/>
      <c r="G2" s="40"/>
    </row>
    <row r="4" spans="1:7" x14ac:dyDescent="0.25">
      <c r="A4" s="38">
        <v>1</v>
      </c>
      <c r="B4" s="41" t="s">
        <v>20</v>
      </c>
      <c r="C4" s="38">
        <f>A4*A8</f>
        <v>7</v>
      </c>
    </row>
    <row r="5" spans="1:7" x14ac:dyDescent="0.25">
      <c r="A5" s="39">
        <v>2</v>
      </c>
      <c r="B5" s="41"/>
      <c r="C5" s="39">
        <f>A5*A8</f>
        <v>14</v>
      </c>
    </row>
    <row r="7" spans="1:7" x14ac:dyDescent="0.25">
      <c r="A7" s="38">
        <v>5</v>
      </c>
      <c r="B7" s="41" t="s">
        <v>20</v>
      </c>
      <c r="C7" s="38">
        <f>A7*A5</f>
        <v>10</v>
      </c>
    </row>
    <row r="8" spans="1:7" x14ac:dyDescent="0.25">
      <c r="A8" s="39">
        <v>7</v>
      </c>
      <c r="B8" s="41"/>
      <c r="C8" s="39">
        <f>A8*A5</f>
        <v>14</v>
      </c>
    </row>
    <row r="9" spans="1:7" ht="15.75" thickBot="1" x14ac:dyDescent="0.3"/>
    <row r="10" spans="1:7" ht="15.75" thickBot="1" x14ac:dyDescent="0.3">
      <c r="A10" s="42" t="str">
        <f>"La "&amp;IF(C4&gt;C7,"primera","segunda")&amp;" es la mayor"</f>
        <v>La segunda es la mayor</v>
      </c>
      <c r="B10" s="43"/>
      <c r="C10" s="44"/>
    </row>
  </sheetData>
  <mergeCells count="4">
    <mergeCell ref="A1:G2"/>
    <mergeCell ref="B4:B5"/>
    <mergeCell ref="B7:B8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32277-3A14-487B-BC58-E81E17D2970A}">
  <dimension ref="A1:L9"/>
  <sheetViews>
    <sheetView workbookViewId="0">
      <selection sqref="A1:G2"/>
    </sheetView>
  </sheetViews>
  <sheetFormatPr baseColWidth="10" defaultColWidth="11.42578125" defaultRowHeight="15" x14ac:dyDescent="0.25"/>
  <cols>
    <col min="1" max="1" width="12.140625" customWidth="1"/>
    <col min="3" max="3" width="11.42578125" customWidth="1"/>
    <col min="4" max="6" width="12.140625" customWidth="1"/>
    <col min="8" max="8" width="12.140625" customWidth="1"/>
    <col min="11" max="11" width="12.140625" customWidth="1"/>
  </cols>
  <sheetData>
    <row r="1" spans="1:12" x14ac:dyDescent="0.25">
      <c r="A1" s="40" t="s">
        <v>18</v>
      </c>
      <c r="B1" s="40"/>
      <c r="C1" s="40"/>
      <c r="D1" s="40"/>
      <c r="E1" s="40"/>
      <c r="F1" s="40"/>
      <c r="G1" s="40"/>
    </row>
    <row r="2" spans="1:12" x14ac:dyDescent="0.25">
      <c r="A2" s="40"/>
      <c r="B2" s="40"/>
      <c r="C2" s="40"/>
      <c r="D2" s="40"/>
      <c r="E2" s="40"/>
      <c r="F2" s="40"/>
      <c r="G2" s="40"/>
    </row>
    <row r="4" spans="1:12" ht="30" x14ac:dyDescent="0.25">
      <c r="A4" s="31" t="s">
        <v>17</v>
      </c>
      <c r="B4" s="31" t="s">
        <v>16</v>
      </c>
      <c r="C4" s="31" t="s">
        <v>15</v>
      </c>
      <c r="D4" s="31" t="s">
        <v>14</v>
      </c>
      <c r="E4" s="45" t="s">
        <v>11</v>
      </c>
      <c r="F4" s="46"/>
      <c r="G4" s="47"/>
      <c r="H4" s="31" t="s">
        <v>13</v>
      </c>
      <c r="I4" s="31" t="s">
        <v>12</v>
      </c>
      <c r="J4" s="31" t="s">
        <v>11</v>
      </c>
      <c r="K4" s="31" t="s">
        <v>10</v>
      </c>
      <c r="L4" s="31" t="s">
        <v>9</v>
      </c>
    </row>
    <row r="5" spans="1:12" x14ac:dyDescent="0.25">
      <c r="A5" s="27">
        <v>1350</v>
      </c>
      <c r="B5" s="28">
        <v>0.16</v>
      </c>
      <c r="C5" s="28">
        <v>0.1</v>
      </c>
      <c r="D5" s="28">
        <v>0.05</v>
      </c>
      <c r="E5" s="32">
        <f>(A5*B5)+A5</f>
        <v>1566</v>
      </c>
      <c r="F5" s="32">
        <f t="shared" ref="F5:G9" si="0">E5-(E5*C5)</f>
        <v>1409.4</v>
      </c>
      <c r="G5" s="32">
        <f t="shared" si="0"/>
        <v>1338.93</v>
      </c>
      <c r="H5" s="36">
        <v>0.1</v>
      </c>
      <c r="I5" s="32">
        <f>G5*H5</f>
        <v>133.893</v>
      </c>
      <c r="J5" s="32">
        <f>G5-I5</f>
        <v>1205.037</v>
      </c>
      <c r="K5" s="32">
        <f>E5-J5</f>
        <v>360.96299999999997</v>
      </c>
      <c r="L5" s="33">
        <f>K5/E5</f>
        <v>0.23049999999999998</v>
      </c>
    </row>
    <row r="6" spans="1:12" x14ac:dyDescent="0.25">
      <c r="A6" s="29">
        <v>4587</v>
      </c>
      <c r="B6" s="30">
        <v>0.16</v>
      </c>
      <c r="C6" s="30">
        <v>0.5</v>
      </c>
      <c r="D6" s="30">
        <v>0.1</v>
      </c>
      <c r="E6" s="34">
        <f>(A6*B6)+A6</f>
        <v>5320.92</v>
      </c>
      <c r="F6" s="34">
        <f t="shared" si="0"/>
        <v>2660.46</v>
      </c>
      <c r="G6" s="34">
        <f t="shared" si="0"/>
        <v>2394.4140000000002</v>
      </c>
      <c r="H6" s="37">
        <v>0</v>
      </c>
      <c r="I6" s="34">
        <f>G6*H6</f>
        <v>0</v>
      </c>
      <c r="J6" s="34">
        <f>G6-I6</f>
        <v>2394.4140000000002</v>
      </c>
      <c r="K6" s="34">
        <f>E6-J6</f>
        <v>2926.5059999999999</v>
      </c>
      <c r="L6" s="35">
        <f>K6/E6</f>
        <v>0.54999999999999993</v>
      </c>
    </row>
    <row r="7" spans="1:12" x14ac:dyDescent="0.25">
      <c r="A7" s="27">
        <v>78</v>
      </c>
      <c r="B7" s="28">
        <v>0.16</v>
      </c>
      <c r="C7" s="28">
        <v>0.05</v>
      </c>
      <c r="D7" s="28">
        <v>0</v>
      </c>
      <c r="E7" s="32">
        <f>(A7*B7)+A7</f>
        <v>90.48</v>
      </c>
      <c r="F7" s="32">
        <f t="shared" si="0"/>
        <v>85.956000000000003</v>
      </c>
      <c r="G7" s="32">
        <f t="shared" si="0"/>
        <v>85.956000000000003</v>
      </c>
      <c r="H7" s="36">
        <v>0.05</v>
      </c>
      <c r="I7" s="32">
        <f>G7*H7</f>
        <v>4.2978000000000005</v>
      </c>
      <c r="J7" s="32">
        <f>G7-I7</f>
        <v>81.658200000000008</v>
      </c>
      <c r="K7" s="32">
        <f>E7-J7</f>
        <v>8.8217999999999961</v>
      </c>
      <c r="L7" s="33">
        <f t="shared" ref="L7:L9" si="1">K7/E7</f>
        <v>9.7499999999999948E-2</v>
      </c>
    </row>
    <row r="8" spans="1:12" x14ac:dyDescent="0.25">
      <c r="A8" s="29">
        <v>15345</v>
      </c>
      <c r="B8" s="30">
        <v>0.16</v>
      </c>
      <c r="C8" s="30">
        <v>0.6</v>
      </c>
      <c r="D8" s="30">
        <v>0</v>
      </c>
      <c r="E8" s="34">
        <f>(A8*B8)+A8</f>
        <v>17800.2</v>
      </c>
      <c r="F8" s="34">
        <f t="shared" si="0"/>
        <v>7120.08</v>
      </c>
      <c r="G8" s="34">
        <f t="shared" si="0"/>
        <v>7120.08</v>
      </c>
      <c r="H8" s="37">
        <v>0.2</v>
      </c>
      <c r="I8" s="34">
        <f>G8*H8</f>
        <v>1424.0160000000001</v>
      </c>
      <c r="J8" s="34">
        <f>G8-I8</f>
        <v>5696.0640000000003</v>
      </c>
      <c r="K8" s="34">
        <f>E8-J8</f>
        <v>12104.136</v>
      </c>
      <c r="L8" s="35">
        <f t="shared" si="1"/>
        <v>0.68</v>
      </c>
    </row>
    <row r="9" spans="1:12" x14ac:dyDescent="0.25">
      <c r="A9" s="27">
        <v>9745</v>
      </c>
      <c r="B9" s="28">
        <v>0.16</v>
      </c>
      <c r="C9" s="28">
        <v>7.0000000000000007E-2</v>
      </c>
      <c r="D9" s="28">
        <v>0.35</v>
      </c>
      <c r="E9" s="32">
        <f>(A9*B9)+A9</f>
        <v>11304.2</v>
      </c>
      <c r="F9" s="32">
        <f t="shared" si="0"/>
        <v>10512.906000000001</v>
      </c>
      <c r="G9" s="32">
        <f t="shared" si="0"/>
        <v>6833.3889000000008</v>
      </c>
      <c r="H9" s="36">
        <v>0</v>
      </c>
      <c r="I9" s="32">
        <f>G9*H9</f>
        <v>0</v>
      </c>
      <c r="J9" s="32">
        <f>G9-I9</f>
        <v>6833.3889000000008</v>
      </c>
      <c r="K9" s="32">
        <f>E9-J9</f>
        <v>4470.8110999999999</v>
      </c>
      <c r="L9" s="33">
        <f t="shared" si="1"/>
        <v>0.39549999999999996</v>
      </c>
    </row>
  </sheetData>
  <mergeCells count="2">
    <mergeCell ref="A1:G2"/>
    <mergeCell ref="E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Capítulo 9</vt:lpstr>
      <vt:lpstr>Actividad 32</vt:lpstr>
      <vt:lpstr>Actividad 33</vt:lpstr>
      <vt:lpstr>Actividad 34</vt:lpstr>
      <vt:lpstr>Actividad 35</vt:lpstr>
      <vt:lpstr>Actividad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2021-09-21T23:20:06Z</dcterms:created>
  <dcterms:modified xsi:type="dcterms:W3CDTF">2022-03-19T19:59:06Z</dcterms:modified>
</cp:coreProperties>
</file>